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995" windowHeight="4875"/>
  </bookViews>
  <sheets>
    <sheet name="Indice" sheetId="37" r:id="rId1"/>
    <sheet name="Notas" sheetId="1" r:id="rId2"/>
    <sheet name="Murgas" sheetId="68" r:id="rId3"/>
    <sheet name="Lubolos" sheetId="63" r:id="rId4"/>
    <sheet name="Parodistas" sheetId="66" r:id="rId5"/>
    <sheet name="Humoristas" sheetId="65" r:id="rId6"/>
    <sheet name="Revistas" sheetId="69" r:id="rId7"/>
    <sheet name="Totales Generales" sheetId="67" r:id="rId8"/>
  </sheets>
  <externalReferences>
    <externalReference r:id="rId9"/>
  </externalReferences>
  <definedNames>
    <definedName name="comienzo" localSheetId="2">#REF!</definedName>
    <definedName name="comienzo" localSheetId="6">#REF!</definedName>
    <definedName name="comienzo">#REF!</definedName>
  </definedNames>
  <calcPr calcId="124519"/>
</workbook>
</file>

<file path=xl/calcChain.xml><?xml version="1.0" encoding="utf-8"?>
<calcChain xmlns="http://schemas.openxmlformats.org/spreadsheetml/2006/main">
  <c r="AZ9" i="65"/>
  <c r="AY9"/>
  <c r="AX9"/>
  <c r="D17"/>
  <c r="E17"/>
  <c r="E17" i="66"/>
  <c r="F17"/>
  <c r="E16"/>
  <c r="F19" i="63"/>
  <c r="E14" i="69"/>
  <c r="F14"/>
  <c r="E15"/>
  <c r="F15"/>
  <c r="E16"/>
  <c r="F16"/>
  <c r="D15"/>
  <c r="D16"/>
  <c r="D14"/>
  <c r="GS9" i="65"/>
  <c r="GS10" i="66"/>
  <c r="GS10" i="63"/>
  <c r="GS17" i="68"/>
  <c r="GS18"/>
  <c r="GS19"/>
  <c r="GS20"/>
  <c r="GS21"/>
  <c r="GS22"/>
  <c r="GS23"/>
  <c r="GS24"/>
  <c r="GS25"/>
  <c r="GS26"/>
  <c r="GS16"/>
  <c r="BS8" i="69"/>
  <c r="AH6"/>
  <c r="AI6"/>
  <c r="AG6"/>
  <c r="Z6"/>
  <c r="AA6"/>
  <c r="Y6"/>
  <c r="GN7"/>
  <c r="H6"/>
  <c r="HJ8"/>
  <c r="HH8"/>
  <c r="HG8"/>
  <c r="GY8"/>
  <c r="HD8" s="1"/>
  <c r="GX8"/>
  <c r="GW8"/>
  <c r="GV8"/>
  <c r="GQ8"/>
  <c r="GP8"/>
  <c r="GO8"/>
  <c r="GN8"/>
  <c r="GI8"/>
  <c r="GH8"/>
  <c r="GG8"/>
  <c r="GF8"/>
  <c r="FZ8"/>
  <c r="FY8"/>
  <c r="FX8"/>
  <c r="FW8"/>
  <c r="FR8"/>
  <c r="FQ8"/>
  <c r="FP8"/>
  <c r="FO8"/>
  <c r="FI8"/>
  <c r="FH8"/>
  <c r="FG8"/>
  <c r="FF8"/>
  <c r="FA8"/>
  <c r="EZ8"/>
  <c r="EY8"/>
  <c r="EX8"/>
  <c r="EN8"/>
  <c r="EL8"/>
  <c r="EK8"/>
  <c r="EC8"/>
  <c r="EH8" s="1"/>
  <c r="EB8"/>
  <c r="EA8"/>
  <c r="DZ8"/>
  <c r="DU8"/>
  <c r="DT8"/>
  <c r="DS8"/>
  <c r="DR8"/>
  <c r="DM8"/>
  <c r="DL8"/>
  <c r="DK8"/>
  <c r="DJ8"/>
  <c r="DD8"/>
  <c r="DC8"/>
  <c r="DB8"/>
  <c r="DA8"/>
  <c r="CV8"/>
  <c r="CU8"/>
  <c r="CT8"/>
  <c r="CS8"/>
  <c r="CM8"/>
  <c r="CL8"/>
  <c r="CK8"/>
  <c r="CJ8"/>
  <c r="CE8"/>
  <c r="CD8"/>
  <c r="CC8"/>
  <c r="CB8"/>
  <c r="BQ8"/>
  <c r="BP8"/>
  <c r="BH8"/>
  <c r="BM8" s="1"/>
  <c r="BG8"/>
  <c r="BF8"/>
  <c r="BE8"/>
  <c r="AZ8"/>
  <c r="AY8"/>
  <c r="AX8"/>
  <c r="AW8"/>
  <c r="AR8"/>
  <c r="AQ8"/>
  <c r="AP8"/>
  <c r="AO8"/>
  <c r="AI8"/>
  <c r="AH8"/>
  <c r="AG8"/>
  <c r="AF8"/>
  <c r="AA8"/>
  <c r="Z8"/>
  <c r="Y8"/>
  <c r="X8"/>
  <c r="R8"/>
  <c r="Q8"/>
  <c r="P8"/>
  <c r="O8"/>
  <c r="J8"/>
  <c r="I8"/>
  <c r="H8"/>
  <c r="G8"/>
  <c r="HJ7"/>
  <c r="HH7"/>
  <c r="HG7"/>
  <c r="GY7"/>
  <c r="HD7" s="1"/>
  <c r="GX7"/>
  <c r="GW7"/>
  <c r="GV7"/>
  <c r="GQ7"/>
  <c r="GP7"/>
  <c r="GO7"/>
  <c r="GI7"/>
  <c r="GH7"/>
  <c r="GG7"/>
  <c r="GF7"/>
  <c r="FZ7"/>
  <c r="FY7"/>
  <c r="FX7"/>
  <c r="FW7"/>
  <c r="FR7"/>
  <c r="FQ7"/>
  <c r="FP7"/>
  <c r="FO7"/>
  <c r="FI7"/>
  <c r="FH7"/>
  <c r="FG7"/>
  <c r="FF7"/>
  <c r="FA7"/>
  <c r="EZ7"/>
  <c r="EY7"/>
  <c r="EX7"/>
  <c r="EN7"/>
  <c r="EL7"/>
  <c r="EK7"/>
  <c r="EC7"/>
  <c r="EH7" s="1"/>
  <c r="EM7" s="1"/>
  <c r="EB7"/>
  <c r="EA7"/>
  <c r="DZ7"/>
  <c r="DU7"/>
  <c r="DT7"/>
  <c r="DS7"/>
  <c r="DR7"/>
  <c r="DM7"/>
  <c r="DL7"/>
  <c r="DK7"/>
  <c r="DJ7"/>
  <c r="DD7"/>
  <c r="DC7"/>
  <c r="DB7"/>
  <c r="DA7"/>
  <c r="CV7"/>
  <c r="CU7"/>
  <c r="CT7"/>
  <c r="CS7"/>
  <c r="CM7"/>
  <c r="CL7"/>
  <c r="CK7"/>
  <c r="CJ7"/>
  <c r="CE7"/>
  <c r="CD7"/>
  <c r="CC7"/>
  <c r="CB7"/>
  <c r="BS7"/>
  <c r="BQ7"/>
  <c r="BP7"/>
  <c r="BH7"/>
  <c r="BM7" s="1"/>
  <c r="BO7" s="1"/>
  <c r="BG7"/>
  <c r="BF7"/>
  <c r="BE7"/>
  <c r="AZ7"/>
  <c r="AY7"/>
  <c r="AX7"/>
  <c r="AW7"/>
  <c r="AR7"/>
  <c r="AQ7"/>
  <c r="AP7"/>
  <c r="AO7"/>
  <c r="AI7"/>
  <c r="AH7"/>
  <c r="AG7"/>
  <c r="AF7"/>
  <c r="AA7"/>
  <c r="Z7"/>
  <c r="Y7"/>
  <c r="X7"/>
  <c r="R7"/>
  <c r="Q7"/>
  <c r="P7"/>
  <c r="O7"/>
  <c r="J7"/>
  <c r="I7"/>
  <c r="H7"/>
  <c r="G7"/>
  <c r="HJ6"/>
  <c r="HH6"/>
  <c r="HG6"/>
  <c r="GY6"/>
  <c r="HD6" s="1"/>
  <c r="HF6" s="1"/>
  <c r="GX6"/>
  <c r="GW6"/>
  <c r="GV6"/>
  <c r="GQ6"/>
  <c r="GP6"/>
  <c r="GO6"/>
  <c r="GN6"/>
  <c r="GI6"/>
  <c r="GH6"/>
  <c r="GG6"/>
  <c r="GF6"/>
  <c r="FZ6"/>
  <c r="FY6"/>
  <c r="FX6"/>
  <c r="FW6"/>
  <c r="FR6"/>
  <c r="FQ6"/>
  <c r="FP6"/>
  <c r="FO6"/>
  <c r="FI6"/>
  <c r="FH6"/>
  <c r="FG6"/>
  <c r="FF6"/>
  <c r="FA6"/>
  <c r="EZ6"/>
  <c r="EY6"/>
  <c r="EX6"/>
  <c r="EN6"/>
  <c r="EL6"/>
  <c r="EK6"/>
  <c r="EC6"/>
  <c r="EH6" s="1"/>
  <c r="EJ6" s="1"/>
  <c r="EB6"/>
  <c r="EA6"/>
  <c r="DZ6"/>
  <c r="DU6"/>
  <c r="DT6"/>
  <c r="DS6"/>
  <c r="DR6"/>
  <c r="DM6"/>
  <c r="DL6"/>
  <c r="DK6"/>
  <c r="DJ6"/>
  <c r="DD6"/>
  <c r="DC6"/>
  <c r="DB6"/>
  <c r="DA6"/>
  <c r="CV6"/>
  <c r="CU6"/>
  <c r="CT6"/>
  <c r="CS6"/>
  <c r="CM6"/>
  <c r="CL6"/>
  <c r="CK6"/>
  <c r="CJ6"/>
  <c r="CE6"/>
  <c r="CD6"/>
  <c r="CC6"/>
  <c r="CB6"/>
  <c r="BS6"/>
  <c r="BQ6"/>
  <c r="BP6"/>
  <c r="BH6"/>
  <c r="BM6" s="1"/>
  <c r="BG6"/>
  <c r="BF6"/>
  <c r="BE6"/>
  <c r="AZ6"/>
  <c r="AY6"/>
  <c r="AX6"/>
  <c r="AW6"/>
  <c r="AR6"/>
  <c r="AQ6"/>
  <c r="AP6"/>
  <c r="AO6"/>
  <c r="AF6"/>
  <c r="X6"/>
  <c r="R6"/>
  <c r="Q6"/>
  <c r="P6"/>
  <c r="O6"/>
  <c r="J6"/>
  <c r="I6"/>
  <c r="G6"/>
  <c r="GI9" i="65"/>
  <c r="GH9"/>
  <c r="GG9"/>
  <c r="GF9"/>
  <c r="GJ9" s="1"/>
  <c r="GE9"/>
  <c r="FY9"/>
  <c r="FX9"/>
  <c r="FW9"/>
  <c r="FV9"/>
  <c r="FQ9"/>
  <c r="FP9"/>
  <c r="FO9"/>
  <c r="FN9"/>
  <c r="FH9"/>
  <c r="FG9"/>
  <c r="FF9"/>
  <c r="FE9"/>
  <c r="EZ9"/>
  <c r="EY9"/>
  <c r="EX9"/>
  <c r="EW9"/>
  <c r="EQ9"/>
  <c r="ER9" s="1"/>
  <c r="EP9"/>
  <c r="EO9"/>
  <c r="EN9"/>
  <c r="EI9"/>
  <c r="EH9"/>
  <c r="EG9"/>
  <c r="EF9"/>
  <c r="DV9"/>
  <c r="DT9"/>
  <c r="DS9"/>
  <c r="DR9"/>
  <c r="DL9"/>
  <c r="DK9"/>
  <c r="DJ9"/>
  <c r="DI9"/>
  <c r="DD9"/>
  <c r="DC9"/>
  <c r="DB9"/>
  <c r="DA9"/>
  <c r="CU9"/>
  <c r="CT9"/>
  <c r="CS9"/>
  <c r="CR9"/>
  <c r="CM9"/>
  <c r="X18" s="1"/>
  <c r="CL9"/>
  <c r="CK9"/>
  <c r="CJ9"/>
  <c r="CE9"/>
  <c r="CD9"/>
  <c r="CC9"/>
  <c r="N18" s="1"/>
  <c r="CB9"/>
  <c r="CA9"/>
  <c r="BV9"/>
  <c r="BU9"/>
  <c r="BT9"/>
  <c r="BW9" s="1"/>
  <c r="BS9"/>
  <c r="BJ9"/>
  <c r="BI9"/>
  <c r="BH9"/>
  <c r="BG9"/>
  <c r="BK9" s="1"/>
  <c r="BF9"/>
  <c r="AW9"/>
  <c r="AR9"/>
  <c r="AQ9"/>
  <c r="AP9"/>
  <c r="AO9"/>
  <c r="AI9"/>
  <c r="AH9"/>
  <c r="AG9"/>
  <c r="AF9"/>
  <c r="AA9"/>
  <c r="Z9"/>
  <c r="Y9"/>
  <c r="X9"/>
  <c r="R9"/>
  <c r="O18" s="1"/>
  <c r="Q9"/>
  <c r="P9"/>
  <c r="M18" s="1"/>
  <c r="Q18" s="1"/>
  <c r="O9"/>
  <c r="J9"/>
  <c r="I9"/>
  <c r="E18" s="1"/>
  <c r="H9"/>
  <c r="G9"/>
  <c r="GI8"/>
  <c r="GH8"/>
  <c r="GG8"/>
  <c r="GF8"/>
  <c r="GE8"/>
  <c r="FY8"/>
  <c r="FX8"/>
  <c r="FW8"/>
  <c r="FV8"/>
  <c r="FQ8"/>
  <c r="FP8"/>
  <c r="FO8"/>
  <c r="FN8"/>
  <c r="FH8"/>
  <c r="FG8"/>
  <c r="FF8"/>
  <c r="FE8"/>
  <c r="EZ8"/>
  <c r="EY8"/>
  <c r="EX8"/>
  <c r="EW8"/>
  <c r="EQ8"/>
  <c r="EP8"/>
  <c r="EO8"/>
  <c r="EN8"/>
  <c r="EI8"/>
  <c r="EH8"/>
  <c r="EG8"/>
  <c r="EF8"/>
  <c r="DV8"/>
  <c r="BL17" s="1"/>
  <c r="DT8"/>
  <c r="DS8"/>
  <c r="DR8"/>
  <c r="DL8"/>
  <c r="DK8"/>
  <c r="DJ8"/>
  <c r="DI8"/>
  <c r="DD8"/>
  <c r="DC8"/>
  <c r="DB8"/>
  <c r="DA8"/>
  <c r="CU8"/>
  <c r="CT8"/>
  <c r="CS8"/>
  <c r="AE17" s="1"/>
  <c r="CR8"/>
  <c r="CM8"/>
  <c r="CL8"/>
  <c r="CK8"/>
  <c r="CJ8"/>
  <c r="CD8"/>
  <c r="CC8"/>
  <c r="CB8"/>
  <c r="M17" s="1"/>
  <c r="CA8"/>
  <c r="BV8"/>
  <c r="BU8"/>
  <c r="BT8"/>
  <c r="BS8"/>
  <c r="BJ8"/>
  <c r="BI8"/>
  <c r="BK17" s="1"/>
  <c r="BQ17" s="1"/>
  <c r="BH8"/>
  <c r="BG8"/>
  <c r="BF8"/>
  <c r="AZ8"/>
  <c r="AY8"/>
  <c r="BA8" s="1"/>
  <c r="AX8"/>
  <c r="AW8"/>
  <c r="AR8"/>
  <c r="AQ8"/>
  <c r="AP8"/>
  <c r="AO8"/>
  <c r="AI8"/>
  <c r="AG17" s="1"/>
  <c r="AH8"/>
  <c r="AG8"/>
  <c r="AF8"/>
  <c r="AA8"/>
  <c r="Z8"/>
  <c r="Y8"/>
  <c r="X8"/>
  <c r="R8"/>
  <c r="Q8"/>
  <c r="P8"/>
  <c r="O8"/>
  <c r="J8"/>
  <c r="F17" s="1"/>
  <c r="I8"/>
  <c r="H8"/>
  <c r="G8"/>
  <c r="GI7"/>
  <c r="GH7"/>
  <c r="GG7"/>
  <c r="GF7"/>
  <c r="GE7"/>
  <c r="FY7"/>
  <c r="FX7"/>
  <c r="FW7"/>
  <c r="FV7"/>
  <c r="FQ7"/>
  <c r="FP7"/>
  <c r="FO7"/>
  <c r="FN7"/>
  <c r="FH7"/>
  <c r="FG7"/>
  <c r="FF7"/>
  <c r="FE7"/>
  <c r="EZ7"/>
  <c r="EY7"/>
  <c r="EX7"/>
  <c r="EW7"/>
  <c r="EQ7"/>
  <c r="EP7"/>
  <c r="EO7"/>
  <c r="EN7"/>
  <c r="EI7"/>
  <c r="EH7"/>
  <c r="EG7"/>
  <c r="EF7"/>
  <c r="DV7"/>
  <c r="DT7"/>
  <c r="DS7"/>
  <c r="DR7"/>
  <c r="DL7"/>
  <c r="DK7"/>
  <c r="DJ7"/>
  <c r="DI7"/>
  <c r="DD7"/>
  <c r="DC7"/>
  <c r="DB7"/>
  <c r="DA7"/>
  <c r="CU7"/>
  <c r="CT7"/>
  <c r="CS7"/>
  <c r="CR7"/>
  <c r="CM7"/>
  <c r="CL7"/>
  <c r="CK7"/>
  <c r="CJ7"/>
  <c r="CD7"/>
  <c r="CC7"/>
  <c r="CB7"/>
  <c r="CE7" s="1"/>
  <c r="CA7"/>
  <c r="BV7"/>
  <c r="BU7"/>
  <c r="BT7"/>
  <c r="BS7"/>
  <c r="BJ7"/>
  <c r="BI7"/>
  <c r="BH7"/>
  <c r="BJ16" s="1"/>
  <c r="BP16" s="1"/>
  <c r="BG7"/>
  <c r="BI16" s="1"/>
  <c r="BF7"/>
  <c r="AZ7"/>
  <c r="AY7"/>
  <c r="AX7"/>
  <c r="AW7"/>
  <c r="AR7"/>
  <c r="AQ7"/>
  <c r="AP7"/>
  <c r="AO7"/>
  <c r="AI7"/>
  <c r="AH7"/>
  <c r="AG7"/>
  <c r="AF7"/>
  <c r="AA7"/>
  <c r="Z7"/>
  <c r="Y7"/>
  <c r="X7"/>
  <c r="R7"/>
  <c r="Q7"/>
  <c r="P7"/>
  <c r="O7"/>
  <c r="J7"/>
  <c r="F16" s="1"/>
  <c r="I7"/>
  <c r="E16" s="1"/>
  <c r="H7"/>
  <c r="D16" s="1"/>
  <c r="G7"/>
  <c r="GI6"/>
  <c r="GH6"/>
  <c r="GG6"/>
  <c r="GF6"/>
  <c r="GE6"/>
  <c r="FZ6"/>
  <c r="FY6"/>
  <c r="FX6"/>
  <c r="FW6"/>
  <c r="FV6"/>
  <c r="FQ6"/>
  <c r="FP6"/>
  <c r="FO6"/>
  <c r="FN6"/>
  <c r="FH6"/>
  <c r="FG6"/>
  <c r="FF6"/>
  <c r="FE6"/>
  <c r="EZ6"/>
  <c r="EY6"/>
  <c r="EX6"/>
  <c r="EW6"/>
  <c r="EQ6"/>
  <c r="EP6"/>
  <c r="EO6"/>
  <c r="EN6"/>
  <c r="EI6"/>
  <c r="EH6"/>
  <c r="EG6"/>
  <c r="EF6"/>
  <c r="DV6"/>
  <c r="DT6"/>
  <c r="DS6"/>
  <c r="DR6"/>
  <c r="DL6"/>
  <c r="DK6"/>
  <c r="DJ6"/>
  <c r="DI6"/>
  <c r="DD6"/>
  <c r="DC6"/>
  <c r="DB6"/>
  <c r="DA6"/>
  <c r="CU6"/>
  <c r="CT6"/>
  <c r="CS6"/>
  <c r="CR6"/>
  <c r="CM6"/>
  <c r="CL6"/>
  <c r="W15" s="1"/>
  <c r="CK6"/>
  <c r="CJ6"/>
  <c r="CD6"/>
  <c r="CC6"/>
  <c r="N15" s="1"/>
  <c r="CB6"/>
  <c r="CA6"/>
  <c r="BV6"/>
  <c r="BU6"/>
  <c r="E15" s="1"/>
  <c r="BT6"/>
  <c r="BS6"/>
  <c r="BJ6"/>
  <c r="BI6"/>
  <c r="BH6"/>
  <c r="BG6"/>
  <c r="BF6"/>
  <c r="AZ6"/>
  <c r="AY6"/>
  <c r="AX6"/>
  <c r="AW6"/>
  <c r="AR6"/>
  <c r="AQ6"/>
  <c r="AP6"/>
  <c r="AO15" s="1"/>
  <c r="AT15" s="1"/>
  <c r="AO6"/>
  <c r="AI6"/>
  <c r="AH6"/>
  <c r="AG6"/>
  <c r="AF6"/>
  <c r="AA6"/>
  <c r="X15" s="1"/>
  <c r="AB15" s="1"/>
  <c r="Z6"/>
  <c r="Y6"/>
  <c r="X6"/>
  <c r="R6"/>
  <c r="Q6"/>
  <c r="P6"/>
  <c r="M15" s="1"/>
  <c r="O6"/>
  <c r="J6"/>
  <c r="F15" s="1"/>
  <c r="I6"/>
  <c r="H6"/>
  <c r="D15" s="1"/>
  <c r="G6"/>
  <c r="AY15"/>
  <c r="BD15" s="1"/>
  <c r="AZ15"/>
  <c r="BA15"/>
  <c r="BF15" s="1"/>
  <c r="BK15"/>
  <c r="BQ15" s="1"/>
  <c r="N16"/>
  <c r="R16" s="1"/>
  <c r="AY16"/>
  <c r="AZ16"/>
  <c r="BA16"/>
  <c r="BK16"/>
  <c r="O17"/>
  <c r="AY17"/>
  <c r="AZ17"/>
  <c r="BA17"/>
  <c r="AY18"/>
  <c r="AZ18"/>
  <c r="BA18"/>
  <c r="BF18" s="1"/>
  <c r="BJ18"/>
  <c r="BK18"/>
  <c r="GI10" i="66"/>
  <c r="GH10"/>
  <c r="GG10"/>
  <c r="GF10"/>
  <c r="GE10"/>
  <c r="FY10"/>
  <c r="FX10"/>
  <c r="FW10"/>
  <c r="FV10"/>
  <c r="FQ10"/>
  <c r="FP10"/>
  <c r="FO10"/>
  <c r="FN10"/>
  <c r="FH10"/>
  <c r="FG10"/>
  <c r="FF10"/>
  <c r="FE10"/>
  <c r="EZ10"/>
  <c r="EY10"/>
  <c r="EX10"/>
  <c r="EW10"/>
  <c r="EQ10"/>
  <c r="EP10"/>
  <c r="EO10"/>
  <c r="EN10"/>
  <c r="EJ10"/>
  <c r="EI10"/>
  <c r="EH10"/>
  <c r="EG10"/>
  <c r="EF10"/>
  <c r="DV10"/>
  <c r="DU10"/>
  <c r="DT10"/>
  <c r="DS10"/>
  <c r="DR10"/>
  <c r="DL10"/>
  <c r="DK10"/>
  <c r="DJ10"/>
  <c r="DI10"/>
  <c r="DD10"/>
  <c r="DC10"/>
  <c r="DB10"/>
  <c r="DA10"/>
  <c r="CU10"/>
  <c r="CT10"/>
  <c r="CS10"/>
  <c r="CR10"/>
  <c r="CM10"/>
  <c r="CL10"/>
  <c r="CK10"/>
  <c r="CJ10"/>
  <c r="CD10"/>
  <c r="CC10"/>
  <c r="CB10"/>
  <c r="CA10"/>
  <c r="BV10"/>
  <c r="BU10"/>
  <c r="BT10"/>
  <c r="BS10"/>
  <c r="BJ10"/>
  <c r="BI10"/>
  <c r="BH10"/>
  <c r="BG10"/>
  <c r="BF10"/>
  <c r="AZ10"/>
  <c r="AY10"/>
  <c r="AX10"/>
  <c r="AW10"/>
  <c r="AR10"/>
  <c r="AQ10"/>
  <c r="AP10"/>
  <c r="AO10"/>
  <c r="AI10"/>
  <c r="AH10"/>
  <c r="AG10"/>
  <c r="AF10"/>
  <c r="AA10"/>
  <c r="Z10"/>
  <c r="Y10"/>
  <c r="X10"/>
  <c r="R10"/>
  <c r="Q10"/>
  <c r="P10"/>
  <c r="O10"/>
  <c r="J10"/>
  <c r="I10"/>
  <c r="H10"/>
  <c r="G10"/>
  <c r="GI9"/>
  <c r="GH9"/>
  <c r="GG9"/>
  <c r="GF9"/>
  <c r="GE9"/>
  <c r="FY9"/>
  <c r="FX9"/>
  <c r="FW9"/>
  <c r="FV9"/>
  <c r="FQ9"/>
  <c r="FP9"/>
  <c r="FO9"/>
  <c r="FN9"/>
  <c r="FH9"/>
  <c r="FG9"/>
  <c r="FF9"/>
  <c r="FE9"/>
  <c r="EZ9"/>
  <c r="EY9"/>
  <c r="EX9"/>
  <c r="EW9"/>
  <c r="EQ9"/>
  <c r="EP9"/>
  <c r="EO9"/>
  <c r="EN9"/>
  <c r="EI9"/>
  <c r="EH9"/>
  <c r="EG9"/>
  <c r="EF9"/>
  <c r="DV9"/>
  <c r="DU9"/>
  <c r="DT9"/>
  <c r="DS9"/>
  <c r="DR9"/>
  <c r="DL9"/>
  <c r="DK9"/>
  <c r="DJ9"/>
  <c r="DI9"/>
  <c r="DD9"/>
  <c r="DC9"/>
  <c r="DB9"/>
  <c r="DA9"/>
  <c r="CU9"/>
  <c r="CT9"/>
  <c r="CS9"/>
  <c r="CR9"/>
  <c r="CM9"/>
  <c r="CL9"/>
  <c r="CK9"/>
  <c r="CJ9"/>
  <c r="CD9"/>
  <c r="CC9"/>
  <c r="CB9"/>
  <c r="CA9"/>
  <c r="BV9"/>
  <c r="BU9"/>
  <c r="BT9"/>
  <c r="D19" s="1"/>
  <c r="BS9"/>
  <c r="BJ9"/>
  <c r="BI9"/>
  <c r="BH9"/>
  <c r="BG9"/>
  <c r="BF9"/>
  <c r="AZ9"/>
  <c r="AY9"/>
  <c r="AX9"/>
  <c r="AW9"/>
  <c r="AR9"/>
  <c r="AQ9"/>
  <c r="AP9"/>
  <c r="AO9"/>
  <c r="AI9"/>
  <c r="AH9"/>
  <c r="AG9"/>
  <c r="AF9"/>
  <c r="AA9"/>
  <c r="Z9"/>
  <c r="Y9"/>
  <c r="X9"/>
  <c r="R9"/>
  <c r="Q9"/>
  <c r="P9"/>
  <c r="O9"/>
  <c r="J9"/>
  <c r="F19" s="1"/>
  <c r="I9"/>
  <c r="E19" s="1"/>
  <c r="H9"/>
  <c r="G9"/>
  <c r="GI8"/>
  <c r="GH8"/>
  <c r="GG8"/>
  <c r="GF8"/>
  <c r="GE8"/>
  <c r="FY8"/>
  <c r="FX8"/>
  <c r="FW8"/>
  <c r="FV8"/>
  <c r="FQ8"/>
  <c r="FP8"/>
  <c r="FO8"/>
  <c r="FN8"/>
  <c r="FH8"/>
  <c r="FG8"/>
  <c r="FF8"/>
  <c r="FE8"/>
  <c r="EZ8"/>
  <c r="EY8"/>
  <c r="EX8"/>
  <c r="EW8"/>
  <c r="EQ8"/>
  <c r="EP8"/>
  <c r="EO8"/>
  <c r="EN8"/>
  <c r="EI8"/>
  <c r="EH8"/>
  <c r="EG8"/>
  <c r="EF8"/>
  <c r="DV8"/>
  <c r="DU8"/>
  <c r="DT8"/>
  <c r="DS8"/>
  <c r="DR8"/>
  <c r="DL8"/>
  <c r="DK8"/>
  <c r="DJ8"/>
  <c r="DI8"/>
  <c r="DD8"/>
  <c r="DC8"/>
  <c r="DB8"/>
  <c r="DA8"/>
  <c r="CU8"/>
  <c r="CT8"/>
  <c r="CS8"/>
  <c r="CR8"/>
  <c r="CM8"/>
  <c r="CL8"/>
  <c r="CK8"/>
  <c r="CJ8"/>
  <c r="CD8"/>
  <c r="CC8"/>
  <c r="CB8"/>
  <c r="CA8"/>
  <c r="BV8"/>
  <c r="BU8"/>
  <c r="BT8"/>
  <c r="BS8"/>
  <c r="BJ8"/>
  <c r="BI8"/>
  <c r="BH8"/>
  <c r="BG8"/>
  <c r="BF8"/>
  <c r="AZ8"/>
  <c r="AY8"/>
  <c r="AX8"/>
  <c r="AW8"/>
  <c r="AR8"/>
  <c r="AQ8"/>
  <c r="AP8"/>
  <c r="AO8"/>
  <c r="AI8"/>
  <c r="AH8"/>
  <c r="AG8"/>
  <c r="AF8"/>
  <c r="AA8"/>
  <c r="Z8"/>
  <c r="Y8"/>
  <c r="X8"/>
  <c r="R8"/>
  <c r="Q8"/>
  <c r="P8"/>
  <c r="O8"/>
  <c r="J8"/>
  <c r="F18" s="1"/>
  <c r="I8"/>
  <c r="E18" s="1"/>
  <c r="H8"/>
  <c r="D18" s="1"/>
  <c r="G8"/>
  <c r="GI7"/>
  <c r="GH7"/>
  <c r="GG7"/>
  <c r="GF7"/>
  <c r="GE7"/>
  <c r="FY7"/>
  <c r="FX7"/>
  <c r="FW7"/>
  <c r="FV7"/>
  <c r="FQ7"/>
  <c r="FP7"/>
  <c r="FO7"/>
  <c r="FN7"/>
  <c r="FH7"/>
  <c r="FG7"/>
  <c r="FF7"/>
  <c r="FE7"/>
  <c r="EZ7"/>
  <c r="EY7"/>
  <c r="EX7"/>
  <c r="EW7"/>
  <c r="EQ7"/>
  <c r="EP7"/>
  <c r="EO7"/>
  <c r="EN7"/>
  <c r="EI7"/>
  <c r="EH7"/>
  <c r="EG7"/>
  <c r="EF7"/>
  <c r="DV7"/>
  <c r="DU7"/>
  <c r="DT7"/>
  <c r="DS7"/>
  <c r="DR7"/>
  <c r="DL7"/>
  <c r="DK7"/>
  <c r="DJ7"/>
  <c r="DI7"/>
  <c r="DD7"/>
  <c r="DC7"/>
  <c r="DB7"/>
  <c r="DA7"/>
  <c r="CU7"/>
  <c r="CT7"/>
  <c r="CS7"/>
  <c r="CR7"/>
  <c r="CM7"/>
  <c r="CL7"/>
  <c r="CK7"/>
  <c r="CJ7"/>
  <c r="CD7"/>
  <c r="CC7"/>
  <c r="CB7"/>
  <c r="CA7"/>
  <c r="BV7"/>
  <c r="BU7"/>
  <c r="BT7"/>
  <c r="BS7"/>
  <c r="BJ7"/>
  <c r="BI7"/>
  <c r="BH7"/>
  <c r="BG7"/>
  <c r="BF7"/>
  <c r="AZ7"/>
  <c r="AY7"/>
  <c r="AX7"/>
  <c r="AW7"/>
  <c r="AR7"/>
  <c r="AQ7"/>
  <c r="AP7"/>
  <c r="AO7"/>
  <c r="AI7"/>
  <c r="AH7"/>
  <c r="AG7"/>
  <c r="AF7"/>
  <c r="AA7"/>
  <c r="Z7"/>
  <c r="Y7"/>
  <c r="X7"/>
  <c r="R7"/>
  <c r="Q7"/>
  <c r="P7"/>
  <c r="O7"/>
  <c r="J7"/>
  <c r="I7"/>
  <c r="H7"/>
  <c r="D17" s="1"/>
  <c r="G7"/>
  <c r="GI6"/>
  <c r="GH6"/>
  <c r="GG6"/>
  <c r="GF6"/>
  <c r="GE6"/>
  <c r="FY6"/>
  <c r="FX6"/>
  <c r="FW6"/>
  <c r="FV6"/>
  <c r="FQ6"/>
  <c r="FP6"/>
  <c r="FO6"/>
  <c r="FN6"/>
  <c r="FH6"/>
  <c r="FG6"/>
  <c r="FF6"/>
  <c r="FE6"/>
  <c r="EZ6"/>
  <c r="EY6"/>
  <c r="EX6"/>
  <c r="EW6"/>
  <c r="EQ6"/>
  <c r="EP6"/>
  <c r="EO6"/>
  <c r="EN6"/>
  <c r="EI6"/>
  <c r="EH6"/>
  <c r="EG6"/>
  <c r="EF6"/>
  <c r="DV6"/>
  <c r="DU6"/>
  <c r="DT6"/>
  <c r="DS6"/>
  <c r="DR6"/>
  <c r="DL6"/>
  <c r="DK6"/>
  <c r="DJ6"/>
  <c r="DI6"/>
  <c r="DD6"/>
  <c r="DC6"/>
  <c r="DB6"/>
  <c r="DA6"/>
  <c r="CU6"/>
  <c r="CT6"/>
  <c r="CS6"/>
  <c r="CR6"/>
  <c r="CM6"/>
  <c r="CL6"/>
  <c r="CK6"/>
  <c r="CJ6"/>
  <c r="CD6"/>
  <c r="CC6"/>
  <c r="CB6"/>
  <c r="CA6"/>
  <c r="BV6"/>
  <c r="BU6"/>
  <c r="BT6"/>
  <c r="BS6"/>
  <c r="BJ6"/>
  <c r="BI6"/>
  <c r="BH6"/>
  <c r="BG6"/>
  <c r="BF6"/>
  <c r="AZ6"/>
  <c r="AY6"/>
  <c r="AX6"/>
  <c r="AW6"/>
  <c r="AR6"/>
  <c r="AQ6"/>
  <c r="AP6"/>
  <c r="AO6"/>
  <c r="AI6"/>
  <c r="AH6"/>
  <c r="AG6"/>
  <c r="AF6"/>
  <c r="AA6"/>
  <c r="Z6"/>
  <c r="Y6"/>
  <c r="X6"/>
  <c r="R6"/>
  <c r="Q6"/>
  <c r="P6"/>
  <c r="O6"/>
  <c r="J6"/>
  <c r="F16" s="1"/>
  <c r="I6"/>
  <c r="H6"/>
  <c r="D16" s="1"/>
  <c r="G6"/>
  <c r="GJ10" i="63"/>
  <c r="GI10"/>
  <c r="GH10"/>
  <c r="GG10"/>
  <c r="GF10"/>
  <c r="GE10"/>
  <c r="FY10"/>
  <c r="FX10"/>
  <c r="FW10"/>
  <c r="FV10"/>
  <c r="FQ10"/>
  <c r="FP10"/>
  <c r="FO10"/>
  <c r="FN10"/>
  <c r="FH10"/>
  <c r="FG10"/>
  <c r="FF10"/>
  <c r="FI10" s="1"/>
  <c r="FE10"/>
  <c r="EZ10"/>
  <c r="EY10"/>
  <c r="EX10"/>
  <c r="EW10"/>
  <c r="EQ10"/>
  <c r="ER10" s="1"/>
  <c r="EP10"/>
  <c r="EO10"/>
  <c r="EN10"/>
  <c r="EJ10"/>
  <c r="EI10"/>
  <c r="EH10"/>
  <c r="EG10"/>
  <c r="EF10"/>
  <c r="DV10"/>
  <c r="DT10"/>
  <c r="DS10"/>
  <c r="DL10"/>
  <c r="DK10"/>
  <c r="DP10" s="1"/>
  <c r="DJ10"/>
  <c r="DI10"/>
  <c r="DD10"/>
  <c r="DC10"/>
  <c r="DB10"/>
  <c r="DA10"/>
  <c r="CU10"/>
  <c r="CT10"/>
  <c r="CS10"/>
  <c r="CR10"/>
  <c r="CM10"/>
  <c r="CL10"/>
  <c r="CK10"/>
  <c r="CJ10"/>
  <c r="CD10"/>
  <c r="CC10"/>
  <c r="CB10"/>
  <c r="CA10"/>
  <c r="BV10"/>
  <c r="BU10"/>
  <c r="BT10"/>
  <c r="BS10"/>
  <c r="BJ10"/>
  <c r="BH10"/>
  <c r="BG10"/>
  <c r="AZ10"/>
  <c r="AY10"/>
  <c r="BD10" s="1"/>
  <c r="BI10" s="1"/>
  <c r="AX10"/>
  <c r="AW10"/>
  <c r="AR10"/>
  <c r="AQ10"/>
  <c r="AP10"/>
  <c r="AO10"/>
  <c r="AI10"/>
  <c r="AH10"/>
  <c r="AG10"/>
  <c r="AF10"/>
  <c r="AA10"/>
  <c r="Z10"/>
  <c r="Y10"/>
  <c r="X10"/>
  <c r="R10"/>
  <c r="Q10"/>
  <c r="P10"/>
  <c r="O10"/>
  <c r="J10"/>
  <c r="K10" s="1"/>
  <c r="I10"/>
  <c r="H10"/>
  <c r="G10"/>
  <c r="GI9"/>
  <c r="GH9"/>
  <c r="GG9"/>
  <c r="GF9"/>
  <c r="GE9"/>
  <c r="FY9"/>
  <c r="FX9"/>
  <c r="FW9"/>
  <c r="FZ9" s="1"/>
  <c r="FV9"/>
  <c r="FQ9"/>
  <c r="FP9"/>
  <c r="FO9"/>
  <c r="FN9"/>
  <c r="FH9"/>
  <c r="FG9"/>
  <c r="FF9"/>
  <c r="FE9"/>
  <c r="EZ9"/>
  <c r="EY9"/>
  <c r="EX9"/>
  <c r="EW9"/>
  <c r="EQ9"/>
  <c r="EP9"/>
  <c r="ER9" s="1"/>
  <c r="EO9"/>
  <c r="EN9"/>
  <c r="EI9"/>
  <c r="EH9"/>
  <c r="EG9"/>
  <c r="EF9"/>
  <c r="DV9"/>
  <c r="DT9"/>
  <c r="DS9"/>
  <c r="DL9"/>
  <c r="DK9"/>
  <c r="DP9" s="1"/>
  <c r="DJ9"/>
  <c r="DI9"/>
  <c r="DD9"/>
  <c r="DC9"/>
  <c r="DB9"/>
  <c r="DA9"/>
  <c r="CU9"/>
  <c r="CT9"/>
  <c r="CS9"/>
  <c r="CR9"/>
  <c r="CM9"/>
  <c r="CL9"/>
  <c r="CK9"/>
  <c r="CJ9"/>
  <c r="CE9"/>
  <c r="CD9"/>
  <c r="CC9"/>
  <c r="CB9"/>
  <c r="CA9"/>
  <c r="BV9"/>
  <c r="BU9"/>
  <c r="E19" s="1"/>
  <c r="BT9"/>
  <c r="BS9"/>
  <c r="BJ9"/>
  <c r="BH9"/>
  <c r="BG9"/>
  <c r="AZ9"/>
  <c r="AY9"/>
  <c r="BD9" s="1"/>
  <c r="BF9" s="1"/>
  <c r="AX9"/>
  <c r="AW9"/>
  <c r="AR9"/>
  <c r="AQ9"/>
  <c r="AP9"/>
  <c r="AO9"/>
  <c r="AI9"/>
  <c r="AH9"/>
  <c r="AG9"/>
  <c r="AJ9" s="1"/>
  <c r="AF9"/>
  <c r="AA9"/>
  <c r="Z9"/>
  <c r="Y9"/>
  <c r="X9"/>
  <c r="S9"/>
  <c r="R9"/>
  <c r="Q9"/>
  <c r="P9"/>
  <c r="O9"/>
  <c r="J9"/>
  <c r="I9"/>
  <c r="H9"/>
  <c r="D19" s="1"/>
  <c r="G9"/>
  <c r="GI8"/>
  <c r="GH8"/>
  <c r="GG8"/>
  <c r="GF8"/>
  <c r="GE8"/>
  <c r="FY8"/>
  <c r="FX8"/>
  <c r="FW8"/>
  <c r="FV8"/>
  <c r="FQ8"/>
  <c r="FP8"/>
  <c r="FO8"/>
  <c r="FN8"/>
  <c r="FH8"/>
  <c r="FG8"/>
  <c r="FF8"/>
  <c r="FE8"/>
  <c r="EZ8"/>
  <c r="EY8"/>
  <c r="EX8"/>
  <c r="EW8"/>
  <c r="EQ8"/>
  <c r="EP8"/>
  <c r="EO8"/>
  <c r="EN8"/>
  <c r="EI8"/>
  <c r="EH8"/>
  <c r="EG8"/>
  <c r="EF8"/>
  <c r="DV8"/>
  <c r="DT8"/>
  <c r="DS8"/>
  <c r="DM8"/>
  <c r="DL8"/>
  <c r="DK8"/>
  <c r="DP8" s="1"/>
  <c r="DJ8"/>
  <c r="DI8"/>
  <c r="DD8"/>
  <c r="DC8"/>
  <c r="DB8"/>
  <c r="DA8"/>
  <c r="CU8"/>
  <c r="CT8"/>
  <c r="CS8"/>
  <c r="CR8"/>
  <c r="CM8"/>
  <c r="CL8"/>
  <c r="CK8"/>
  <c r="CJ8"/>
  <c r="CD8"/>
  <c r="CC8"/>
  <c r="CB8"/>
  <c r="CA8"/>
  <c r="BV8"/>
  <c r="BU8"/>
  <c r="BT8"/>
  <c r="BS8"/>
  <c r="BJ8"/>
  <c r="BH8"/>
  <c r="BG8"/>
  <c r="AZ8"/>
  <c r="AY8"/>
  <c r="AX8"/>
  <c r="AW8"/>
  <c r="AR8"/>
  <c r="AQ8"/>
  <c r="AP8"/>
  <c r="AO8"/>
  <c r="AI8"/>
  <c r="AH8"/>
  <c r="AG8"/>
  <c r="AF8"/>
  <c r="AA8"/>
  <c r="Z8"/>
  <c r="Y8"/>
  <c r="X8"/>
  <c r="R8"/>
  <c r="Q8"/>
  <c r="P8"/>
  <c r="O8"/>
  <c r="J8"/>
  <c r="F18" s="1"/>
  <c r="I8"/>
  <c r="E18" s="1"/>
  <c r="H8"/>
  <c r="D18" s="1"/>
  <c r="G8"/>
  <c r="GI7"/>
  <c r="GH7"/>
  <c r="GG7"/>
  <c r="GF7"/>
  <c r="GE7"/>
  <c r="FY7"/>
  <c r="FX7"/>
  <c r="FW7"/>
  <c r="FV7"/>
  <c r="FQ7"/>
  <c r="FP7"/>
  <c r="FO7"/>
  <c r="FN7"/>
  <c r="FH7"/>
  <c r="FG7"/>
  <c r="FF7"/>
  <c r="FE7"/>
  <c r="EZ7"/>
  <c r="EY7"/>
  <c r="EX7"/>
  <c r="EW7"/>
  <c r="EQ7"/>
  <c r="EP7"/>
  <c r="EO7"/>
  <c r="EN7"/>
  <c r="EI7"/>
  <c r="EH7"/>
  <c r="EG7"/>
  <c r="EF7"/>
  <c r="DV7"/>
  <c r="DT7"/>
  <c r="DS7"/>
  <c r="DL7"/>
  <c r="DK7"/>
  <c r="DP7" s="1"/>
  <c r="DU7" s="1"/>
  <c r="DJ7"/>
  <c r="DI7"/>
  <c r="DD7"/>
  <c r="DC7"/>
  <c r="DB7"/>
  <c r="DA7"/>
  <c r="CU7"/>
  <c r="CT7"/>
  <c r="CS7"/>
  <c r="CR7"/>
  <c r="CM7"/>
  <c r="CN7" s="1"/>
  <c r="CL7"/>
  <c r="CK7"/>
  <c r="CJ7"/>
  <c r="CD7"/>
  <c r="CE7" s="1"/>
  <c r="CC7"/>
  <c r="CB7"/>
  <c r="CA7"/>
  <c r="BV7"/>
  <c r="BU7"/>
  <c r="BT7"/>
  <c r="BS7"/>
  <c r="BJ7"/>
  <c r="BH7"/>
  <c r="BG7"/>
  <c r="BD7"/>
  <c r="BI7" s="1"/>
  <c r="AZ7"/>
  <c r="AY7"/>
  <c r="AX7"/>
  <c r="AW7"/>
  <c r="AR7"/>
  <c r="AQ7"/>
  <c r="AP7"/>
  <c r="AO7"/>
  <c r="AJ7"/>
  <c r="AI7"/>
  <c r="AH7"/>
  <c r="AG7"/>
  <c r="AF7"/>
  <c r="AA7"/>
  <c r="Z7"/>
  <c r="Y7"/>
  <c r="X7"/>
  <c r="R7"/>
  <c r="Q7"/>
  <c r="P7"/>
  <c r="S7" s="1"/>
  <c r="O7"/>
  <c r="J7"/>
  <c r="F17" s="1"/>
  <c r="I7"/>
  <c r="E17" s="1"/>
  <c r="H7"/>
  <c r="D17" s="1"/>
  <c r="G7"/>
  <c r="GI6"/>
  <c r="GH6"/>
  <c r="GG6"/>
  <c r="GF6"/>
  <c r="GE6"/>
  <c r="FY6"/>
  <c r="FX6"/>
  <c r="FW6"/>
  <c r="FV6"/>
  <c r="FQ6"/>
  <c r="FP6"/>
  <c r="FO6"/>
  <c r="FR6" s="1"/>
  <c r="FN6"/>
  <c r="FH6"/>
  <c r="FG6"/>
  <c r="FF6"/>
  <c r="FE6"/>
  <c r="EZ6"/>
  <c r="EY6"/>
  <c r="EX6"/>
  <c r="EW6"/>
  <c r="EQ6"/>
  <c r="ER6" s="1"/>
  <c r="EP6"/>
  <c r="EO6"/>
  <c r="EN6"/>
  <c r="EJ6"/>
  <c r="EI6"/>
  <c r="EH6"/>
  <c r="EG6"/>
  <c r="EF6"/>
  <c r="DV6"/>
  <c r="DT6"/>
  <c r="DS6"/>
  <c r="DM6"/>
  <c r="DL6"/>
  <c r="DK6"/>
  <c r="DP6" s="1"/>
  <c r="DJ6"/>
  <c r="DI6"/>
  <c r="DD6"/>
  <c r="DC6"/>
  <c r="DB6"/>
  <c r="DA6"/>
  <c r="CU6"/>
  <c r="CT6"/>
  <c r="CS6"/>
  <c r="CR6"/>
  <c r="CM6"/>
  <c r="CL6"/>
  <c r="CK6"/>
  <c r="CN6" s="1"/>
  <c r="CJ6"/>
  <c r="CD6"/>
  <c r="CC6"/>
  <c r="CB6"/>
  <c r="CA6"/>
  <c r="BV6"/>
  <c r="BU6"/>
  <c r="BT6"/>
  <c r="BS6"/>
  <c r="BJ6"/>
  <c r="BH6"/>
  <c r="BG6"/>
  <c r="AZ6"/>
  <c r="AY6"/>
  <c r="BD6" s="1"/>
  <c r="BI6" s="1"/>
  <c r="AX6"/>
  <c r="BA6" s="1"/>
  <c r="AW6"/>
  <c r="AR6"/>
  <c r="AQ6"/>
  <c r="AP6"/>
  <c r="AO6"/>
  <c r="AI6"/>
  <c r="AH6"/>
  <c r="AG6"/>
  <c r="AF6"/>
  <c r="AA6"/>
  <c r="Z6"/>
  <c r="Y6"/>
  <c r="X6"/>
  <c r="R6"/>
  <c r="Q6"/>
  <c r="P6"/>
  <c r="O6"/>
  <c r="J6"/>
  <c r="F16" s="1"/>
  <c r="I6"/>
  <c r="E16" s="1"/>
  <c r="H6"/>
  <c r="D16" s="1"/>
  <c r="G6"/>
  <c r="BA9" i="65" l="1"/>
  <c r="FR9" i="63"/>
  <c r="ER7"/>
  <c r="FZ7"/>
  <c r="K9"/>
  <c r="T9" s="1"/>
  <c r="FI6"/>
  <c r="AJ8"/>
  <c r="CN9"/>
  <c r="D20"/>
  <c r="FA10"/>
  <c r="FJ10" s="1"/>
  <c r="S6"/>
  <c r="AJ6"/>
  <c r="DM7"/>
  <c r="ER8"/>
  <c r="FZ10"/>
  <c r="GJ9"/>
  <c r="K7"/>
  <c r="T7" s="1"/>
  <c r="FR10"/>
  <c r="DM10"/>
  <c r="DE10"/>
  <c r="CV10"/>
  <c r="CN10"/>
  <c r="CE10"/>
  <c r="CF10" s="1"/>
  <c r="BW10"/>
  <c r="E20"/>
  <c r="BK10"/>
  <c r="BA10"/>
  <c r="AS10"/>
  <c r="AJ10"/>
  <c r="AB10"/>
  <c r="S10"/>
  <c r="F20"/>
  <c r="DW10" i="66"/>
  <c r="CV10"/>
  <c r="BW10"/>
  <c r="K10"/>
  <c r="S9" i="65"/>
  <c r="AB18"/>
  <c r="AQ15"/>
  <c r="DM6"/>
  <c r="GJ6"/>
  <c r="AF17"/>
  <c r="S18"/>
  <c r="AF18"/>
  <c r="FI9"/>
  <c r="FJ9" s="1"/>
  <c r="FZ9"/>
  <c r="BD18"/>
  <c r="BQ16"/>
  <c r="BE15"/>
  <c r="AP15"/>
  <c r="AU15" s="1"/>
  <c r="AW15" s="1"/>
  <c r="BJ15"/>
  <c r="BP15" s="1"/>
  <c r="BO16"/>
  <c r="FA8"/>
  <c r="BP18"/>
  <c r="FA9"/>
  <c r="FR9"/>
  <c r="DM8"/>
  <c r="AQ18"/>
  <c r="BQ18"/>
  <c r="V15"/>
  <c r="AG16"/>
  <c r="AK16" s="1"/>
  <c r="V17"/>
  <c r="CE17" s="1"/>
  <c r="AO17"/>
  <c r="AT17" s="1"/>
  <c r="AQ17"/>
  <c r="AV17" s="1"/>
  <c r="EJ9"/>
  <c r="DW9"/>
  <c r="BL18"/>
  <c r="BR18" s="1"/>
  <c r="DM9"/>
  <c r="DE9"/>
  <c r="AP18"/>
  <c r="AU18" s="1"/>
  <c r="AG18"/>
  <c r="AK18" s="1"/>
  <c r="CV9"/>
  <c r="CN9"/>
  <c r="W18"/>
  <c r="BV18"/>
  <c r="F18"/>
  <c r="BW18" s="1"/>
  <c r="BI18"/>
  <c r="BO18" s="1"/>
  <c r="BS18" s="1"/>
  <c r="AS9"/>
  <c r="AO18"/>
  <c r="AT18" s="1"/>
  <c r="AJ9"/>
  <c r="AE18"/>
  <c r="AI18" s="1"/>
  <c r="AB9"/>
  <c r="V18"/>
  <c r="K9"/>
  <c r="D18"/>
  <c r="AJ10" i="66"/>
  <c r="BK10"/>
  <c r="GJ10"/>
  <c r="FI10"/>
  <c r="GJ8" i="63"/>
  <c r="FR7"/>
  <c r="EJ8"/>
  <c r="CV8"/>
  <c r="AS7"/>
  <c r="AB8"/>
  <c r="AK8" s="1"/>
  <c r="S8"/>
  <c r="GJ7" i="65"/>
  <c r="BF17"/>
  <c r="BE17"/>
  <c r="AJ17"/>
  <c r="FI8"/>
  <c r="FJ8" s="1"/>
  <c r="H17"/>
  <c r="BZ17" s="1"/>
  <c r="EJ7"/>
  <c r="AF16"/>
  <c r="X17"/>
  <c r="AB17" s="1"/>
  <c r="CO16"/>
  <c r="AB6" i="69"/>
  <c r="BR8"/>
  <c r="BO8"/>
  <c r="CF6"/>
  <c r="EJ7"/>
  <c r="AJ8"/>
  <c r="FJ8"/>
  <c r="AJ6"/>
  <c r="K7"/>
  <c r="GA6"/>
  <c r="S8"/>
  <c r="CW7"/>
  <c r="BA6"/>
  <c r="EJ7" i="66"/>
  <c r="ER6"/>
  <c r="BA7"/>
  <c r="DW7"/>
  <c r="DM7"/>
  <c r="FA9"/>
  <c r="FZ6"/>
  <c r="FI7"/>
  <c r="FI8"/>
  <c r="S9"/>
  <c r="CN9"/>
  <c r="CE9"/>
  <c r="CV8"/>
  <c r="CV7"/>
  <c r="FZ9"/>
  <c r="DM9"/>
  <c r="CV9"/>
  <c r="BA9"/>
  <c r="AJ9"/>
  <c r="AB9"/>
  <c r="GJ7"/>
  <c r="FZ7"/>
  <c r="CN7"/>
  <c r="AS7"/>
  <c r="AB7"/>
  <c r="GJ6"/>
  <c r="FA6"/>
  <c r="DW6"/>
  <c r="DE6"/>
  <c r="CE6"/>
  <c r="BW6"/>
  <c r="AS6"/>
  <c r="AB6"/>
  <c r="S6"/>
  <c r="FZ8"/>
  <c r="FR8"/>
  <c r="ER8"/>
  <c r="DE8"/>
  <c r="BW8"/>
  <c r="AS8"/>
  <c r="AJ8"/>
  <c r="K8"/>
  <c r="CV9" i="63"/>
  <c r="FI9"/>
  <c r="FA9"/>
  <c r="EJ9"/>
  <c r="GK9" s="1"/>
  <c r="GM9" s="1"/>
  <c r="DU9"/>
  <c r="DW9" s="1"/>
  <c r="DR9"/>
  <c r="DM9"/>
  <c r="DE9"/>
  <c r="BW9"/>
  <c r="BI9"/>
  <c r="BK9" s="1"/>
  <c r="BA9"/>
  <c r="AS9"/>
  <c r="AB9"/>
  <c r="AK9" s="1"/>
  <c r="FZ8"/>
  <c r="FR8"/>
  <c r="FI8"/>
  <c r="FA8"/>
  <c r="DE8"/>
  <c r="CN8"/>
  <c r="CE8"/>
  <c r="BW8"/>
  <c r="BA8"/>
  <c r="BD8"/>
  <c r="BI8" s="1"/>
  <c r="BK8" s="1"/>
  <c r="AS8"/>
  <c r="K8"/>
  <c r="GJ7"/>
  <c r="FI7"/>
  <c r="FA7"/>
  <c r="EJ7"/>
  <c r="ES7" s="1"/>
  <c r="DR7"/>
  <c r="DE7"/>
  <c r="CV7"/>
  <c r="CW7" s="1"/>
  <c r="BW7"/>
  <c r="BA7"/>
  <c r="BK7"/>
  <c r="BF7"/>
  <c r="AB7"/>
  <c r="AK7" s="1"/>
  <c r="GJ6"/>
  <c r="FZ6"/>
  <c r="FA6"/>
  <c r="ES6"/>
  <c r="DE6"/>
  <c r="CV6"/>
  <c r="CW6" s="1"/>
  <c r="CE6"/>
  <c r="BW6"/>
  <c r="BK6"/>
  <c r="AS6"/>
  <c r="AB6"/>
  <c r="AK6" s="1"/>
  <c r="K6"/>
  <c r="GJ8" i="65"/>
  <c r="FZ8"/>
  <c r="BD17"/>
  <c r="FR8"/>
  <c r="AI17"/>
  <c r="S17"/>
  <c r="ER8"/>
  <c r="Q17"/>
  <c r="I17"/>
  <c r="EJ8"/>
  <c r="DW8"/>
  <c r="BI17"/>
  <c r="BO17" s="1"/>
  <c r="DE8"/>
  <c r="AP17"/>
  <c r="AU17" s="1"/>
  <c r="CV8"/>
  <c r="CW8" s="1"/>
  <c r="CN8"/>
  <c r="W17"/>
  <c r="AA17" s="1"/>
  <c r="CE8"/>
  <c r="BW8"/>
  <c r="BK8"/>
  <c r="AJ8"/>
  <c r="AB8"/>
  <c r="S8"/>
  <c r="T8" s="1"/>
  <c r="K8"/>
  <c r="BF16"/>
  <c r="FR7"/>
  <c r="FI7"/>
  <c r="AJ16"/>
  <c r="FA7"/>
  <c r="ER7"/>
  <c r="DW7"/>
  <c r="BL16"/>
  <c r="BR16" s="1"/>
  <c r="DM7"/>
  <c r="AQ16"/>
  <c r="AV16" s="1"/>
  <c r="AP16"/>
  <c r="AU16" s="1"/>
  <c r="DE7"/>
  <c r="CV7"/>
  <c r="AE16"/>
  <c r="AI16" s="1"/>
  <c r="W16"/>
  <c r="AA16" s="1"/>
  <c r="CN7"/>
  <c r="M16"/>
  <c r="Q16" s="1"/>
  <c r="BW7"/>
  <c r="BB16"/>
  <c r="BA7"/>
  <c r="BD16"/>
  <c r="AS7"/>
  <c r="AO16"/>
  <c r="X16"/>
  <c r="AB7"/>
  <c r="O16"/>
  <c r="S16" s="1"/>
  <c r="S7"/>
  <c r="I16"/>
  <c r="CA16" s="1"/>
  <c r="BV16"/>
  <c r="K7"/>
  <c r="AV15"/>
  <c r="FR6"/>
  <c r="FI6"/>
  <c r="FA6"/>
  <c r="AA15"/>
  <c r="ER6"/>
  <c r="R15"/>
  <c r="Q15"/>
  <c r="EJ6"/>
  <c r="DW6"/>
  <c r="DE6"/>
  <c r="AG15"/>
  <c r="AK15" s="1"/>
  <c r="CL15" s="1"/>
  <c r="AF15"/>
  <c r="AJ15" s="1"/>
  <c r="CV6"/>
  <c r="CN6"/>
  <c r="O15"/>
  <c r="S15" s="1"/>
  <c r="CE6"/>
  <c r="BW6"/>
  <c r="BL15"/>
  <c r="BR15" s="1"/>
  <c r="BK6"/>
  <c r="BA6"/>
  <c r="AS6"/>
  <c r="AJ6"/>
  <c r="AE15"/>
  <c r="AI15" s="1"/>
  <c r="AB6"/>
  <c r="CO15"/>
  <c r="S6"/>
  <c r="K6"/>
  <c r="GJ8" i="69"/>
  <c r="FS8"/>
  <c r="DN8"/>
  <c r="CN8"/>
  <c r="BA8"/>
  <c r="AB8"/>
  <c r="K8"/>
  <c r="GR7"/>
  <c r="FS7"/>
  <c r="FB7"/>
  <c r="DV7"/>
  <c r="BI7"/>
  <c r="BA7"/>
  <c r="AJ7"/>
  <c r="GZ6"/>
  <c r="FS6"/>
  <c r="FJ6"/>
  <c r="FB6"/>
  <c r="ED6"/>
  <c r="DE6"/>
  <c r="CN6"/>
  <c r="BI6"/>
  <c r="K6"/>
  <c r="HI7"/>
  <c r="HK7" s="1"/>
  <c r="HF7"/>
  <c r="EJ8"/>
  <c r="EM8"/>
  <c r="EO8" s="1"/>
  <c r="HF8"/>
  <c r="HI8"/>
  <c r="HK8" s="1"/>
  <c r="DN6"/>
  <c r="ED7"/>
  <c r="FB8"/>
  <c r="DN7"/>
  <c r="ED8"/>
  <c r="CW6"/>
  <c r="GR6"/>
  <c r="AS7"/>
  <c r="CF7"/>
  <c r="FJ7"/>
  <c r="GA7"/>
  <c r="BI8"/>
  <c r="CW8"/>
  <c r="GR8"/>
  <c r="AS6"/>
  <c r="CF8"/>
  <c r="GA8"/>
  <c r="AB7"/>
  <c r="AS8"/>
  <c r="DV6"/>
  <c r="GJ6"/>
  <c r="CN7"/>
  <c r="DE7"/>
  <c r="GZ7"/>
  <c r="DV8"/>
  <c r="S6"/>
  <c r="S7"/>
  <c r="GJ7"/>
  <c r="DE8"/>
  <c r="GZ8"/>
  <c r="EJ6" i="66"/>
  <c r="K7"/>
  <c r="DE7"/>
  <c r="FR7"/>
  <c r="GJ8"/>
  <c r="BK9"/>
  <c r="DW9"/>
  <c r="AJ6"/>
  <c r="DM6"/>
  <c r="BW7"/>
  <c r="FA7"/>
  <c r="AB8"/>
  <c r="CN8"/>
  <c r="FA8"/>
  <c r="AS9"/>
  <c r="DE9"/>
  <c r="GJ9"/>
  <c r="CV6"/>
  <c r="FI6"/>
  <c r="EJ8"/>
  <c r="FR9"/>
  <c r="AS10"/>
  <c r="DE10"/>
  <c r="FR10"/>
  <c r="S7"/>
  <c r="AJ7"/>
  <c r="ER7"/>
  <c r="BA8"/>
  <c r="DM8"/>
  <c r="K9"/>
  <c r="BW9"/>
  <c r="EJ9"/>
  <c r="AB10"/>
  <c r="CN10"/>
  <c r="FA10"/>
  <c r="FJ10" s="1"/>
  <c r="BK6"/>
  <c r="CE7"/>
  <c r="S8"/>
  <c r="CE8"/>
  <c r="BA6"/>
  <c r="ER9"/>
  <c r="S10"/>
  <c r="CE10"/>
  <c r="ER10"/>
  <c r="ES10" s="1"/>
  <c r="K6"/>
  <c r="CN6"/>
  <c r="FR6"/>
  <c r="BK7"/>
  <c r="BK8"/>
  <c r="DW8"/>
  <c r="FI9"/>
  <c r="BA10"/>
  <c r="DM10"/>
  <c r="FZ10"/>
  <c r="BO6" i="69"/>
  <c r="BR6"/>
  <c r="BT6" s="1"/>
  <c r="EO7"/>
  <c r="BT8"/>
  <c r="EM6"/>
  <c r="EO6" s="1"/>
  <c r="HI6"/>
  <c r="HK6" s="1"/>
  <c r="BR7"/>
  <c r="BT7" s="1"/>
  <c r="J16" i="65"/>
  <c r="CF9"/>
  <c r="BW17"/>
  <c r="J17"/>
  <c r="ES9"/>
  <c r="AK17"/>
  <c r="BE16"/>
  <c r="BU15"/>
  <c r="BK7"/>
  <c r="I15"/>
  <c r="AJ7"/>
  <c r="AS8"/>
  <c r="N17"/>
  <c r="R17" s="1"/>
  <c r="BI15"/>
  <c r="BO15" s="1"/>
  <c r="J15"/>
  <c r="BR17"/>
  <c r="BB18"/>
  <c r="P18"/>
  <c r="CO18"/>
  <c r="CO17"/>
  <c r="BJ17"/>
  <c r="BP17" s="1"/>
  <c r="V16"/>
  <c r="CE15"/>
  <c r="FZ7"/>
  <c r="BG18"/>
  <c r="BG15"/>
  <c r="CF15"/>
  <c r="BB15"/>
  <c r="AR15"/>
  <c r="Y15"/>
  <c r="BE18"/>
  <c r="AJ18"/>
  <c r="R18"/>
  <c r="T18" s="1"/>
  <c r="I18"/>
  <c r="BU17"/>
  <c r="Z15"/>
  <c r="H15"/>
  <c r="AV18"/>
  <c r="BB17"/>
  <c r="AH17"/>
  <c r="G17"/>
  <c r="CF9" i="63"/>
  <c r="DU8"/>
  <c r="DW8" s="1"/>
  <c r="DR8"/>
  <c r="ES10"/>
  <c r="DW7"/>
  <c r="DU6"/>
  <c r="DW6" s="1"/>
  <c r="DR6"/>
  <c r="DU10"/>
  <c r="DW10" s="1"/>
  <c r="DR10"/>
  <c r="BF6"/>
  <c r="BF10"/>
  <c r="CF6" l="1"/>
  <c r="CW9"/>
  <c r="FJ6"/>
  <c r="GK10"/>
  <c r="GM10" s="1"/>
  <c r="T6"/>
  <c r="FJ9"/>
  <c r="ES8"/>
  <c r="CW8"/>
  <c r="CW10"/>
  <c r="DX10"/>
  <c r="DZ10" s="1"/>
  <c r="AK10"/>
  <c r="BL10"/>
  <c r="BN10" s="1"/>
  <c r="T10"/>
  <c r="CF10" i="66"/>
  <c r="CW10"/>
  <c r="T10"/>
  <c r="CB15" i="65"/>
  <c r="CS15" s="1"/>
  <c r="AK6"/>
  <c r="BS16"/>
  <c r="Z17"/>
  <c r="AC17" s="1"/>
  <c r="CL18"/>
  <c r="CS18" s="1"/>
  <c r="GK9"/>
  <c r="GM9" s="1"/>
  <c r="FJ6"/>
  <c r="J18"/>
  <c r="CB18" s="1"/>
  <c r="CF18"/>
  <c r="ES6"/>
  <c r="BS15"/>
  <c r="AW17"/>
  <c r="T9"/>
  <c r="AW18"/>
  <c r="CG18"/>
  <c r="CQ18" s="1"/>
  <c r="CW9"/>
  <c r="CE18"/>
  <c r="AL18"/>
  <c r="Y18"/>
  <c r="DX9"/>
  <c r="DZ9" s="1"/>
  <c r="AA18"/>
  <c r="Z18"/>
  <c r="CJ18" s="1"/>
  <c r="G18"/>
  <c r="BM18"/>
  <c r="AR18"/>
  <c r="AK9"/>
  <c r="AH18"/>
  <c r="BL9"/>
  <c r="BN9" s="1"/>
  <c r="H18"/>
  <c r="BZ18" s="1"/>
  <c r="BU18"/>
  <c r="BX18" s="1"/>
  <c r="GK10" i="66"/>
  <c r="GM10" s="1"/>
  <c r="CW6"/>
  <c r="AK10"/>
  <c r="FJ8" i="63"/>
  <c r="FJ7"/>
  <c r="GK8"/>
  <c r="GM8" s="1"/>
  <c r="DX7"/>
  <c r="DZ7" s="1"/>
  <c r="CF8"/>
  <c r="T8"/>
  <c r="BG17" i="65"/>
  <c r="CK17"/>
  <c r="AL17"/>
  <c r="FJ7"/>
  <c r="ES7"/>
  <c r="CW7"/>
  <c r="AH16"/>
  <c r="AK7"/>
  <c r="CL17"/>
  <c r="CG17"/>
  <c r="CQ17" s="1"/>
  <c r="CF17"/>
  <c r="Y17"/>
  <c r="CA17"/>
  <c r="GB7" i="69"/>
  <c r="AK6"/>
  <c r="FK8"/>
  <c r="HA7"/>
  <c r="EE6"/>
  <c r="DF8"/>
  <c r="FK6"/>
  <c r="BJ6"/>
  <c r="HA8"/>
  <c r="T8"/>
  <c r="T6"/>
  <c r="EE8"/>
  <c r="DF7"/>
  <c r="CO8"/>
  <c r="AK8"/>
  <c r="DF6"/>
  <c r="BJ7"/>
  <c r="GB6"/>
  <c r="T7"/>
  <c r="T9" i="66"/>
  <c r="ES8"/>
  <c r="ES6"/>
  <c r="CW7"/>
  <c r="FJ9"/>
  <c r="CW9"/>
  <c r="FJ7"/>
  <c r="AK7"/>
  <c r="FJ8"/>
  <c r="DX7"/>
  <c r="DZ7" s="1"/>
  <c r="CW8"/>
  <c r="BL7"/>
  <c r="BN7" s="1"/>
  <c r="FJ6"/>
  <c r="DX8"/>
  <c r="DZ8" s="1"/>
  <c r="CF6"/>
  <c r="AK9"/>
  <c r="GK9"/>
  <c r="GM9" s="1"/>
  <c r="DX9"/>
  <c r="DZ9" s="1"/>
  <c r="CF9"/>
  <c r="BL9"/>
  <c r="BN9" s="1"/>
  <c r="GK7"/>
  <c r="GM7" s="1"/>
  <c r="ES7"/>
  <c r="CF7"/>
  <c r="T7"/>
  <c r="BL6"/>
  <c r="BN6" s="1"/>
  <c r="AK6"/>
  <c r="GK8"/>
  <c r="GM8" s="1"/>
  <c r="AK8"/>
  <c r="T8"/>
  <c r="ES9" i="63"/>
  <c r="DX9"/>
  <c r="DZ9" s="1"/>
  <c r="BL9"/>
  <c r="BN9" s="1"/>
  <c r="DX8"/>
  <c r="DZ8" s="1"/>
  <c r="BF8"/>
  <c r="BL8"/>
  <c r="BN8" s="1"/>
  <c r="GK7"/>
  <c r="GM7" s="1"/>
  <c r="CF7"/>
  <c r="BL7"/>
  <c r="BN7" s="1"/>
  <c r="EA7" s="1"/>
  <c r="GK6"/>
  <c r="GM6" s="1"/>
  <c r="DX6"/>
  <c r="DZ6" s="1"/>
  <c r="BL6"/>
  <c r="BN6" s="1"/>
  <c r="BS17" i="65"/>
  <c r="CB17"/>
  <c r="ES8"/>
  <c r="GK8"/>
  <c r="GM8" s="1"/>
  <c r="AR17"/>
  <c r="DX8"/>
  <c r="DZ8" s="1"/>
  <c r="CF8"/>
  <c r="BL8"/>
  <c r="BN8" s="1"/>
  <c r="AK8"/>
  <c r="BV17"/>
  <c r="BX17" s="1"/>
  <c r="GK7"/>
  <c r="GM7" s="1"/>
  <c r="CK16"/>
  <c r="AL16"/>
  <c r="T16"/>
  <c r="BM16"/>
  <c r="AR16"/>
  <c r="AT16"/>
  <c r="AW16" s="1"/>
  <c r="DX7"/>
  <c r="DZ7" s="1"/>
  <c r="CF16"/>
  <c r="CB16"/>
  <c r="P16"/>
  <c r="CF7"/>
  <c r="BG16"/>
  <c r="CG16"/>
  <c r="AB16"/>
  <c r="CL16" s="1"/>
  <c r="BW16"/>
  <c r="T7"/>
  <c r="BL7"/>
  <c r="BN7" s="1"/>
  <c r="CK15"/>
  <c r="GK6"/>
  <c r="GM6" s="1"/>
  <c r="CA15"/>
  <c r="AL15"/>
  <c r="CG15"/>
  <c r="CH15" s="1"/>
  <c r="CW6"/>
  <c r="T15"/>
  <c r="DX6"/>
  <c r="DZ6" s="1"/>
  <c r="P15"/>
  <c r="CF6"/>
  <c r="BL6"/>
  <c r="BN6" s="1"/>
  <c r="AH15"/>
  <c r="T6"/>
  <c r="GB8" i="69"/>
  <c r="HL8"/>
  <c r="HN8" s="1"/>
  <c r="EP8"/>
  <c r="ER8" s="1"/>
  <c r="BJ8"/>
  <c r="BU8"/>
  <c r="BW8" s="1"/>
  <c r="HL7"/>
  <c r="HN7" s="1"/>
  <c r="EE7"/>
  <c r="CO7"/>
  <c r="AK7"/>
  <c r="BU7"/>
  <c r="BW7" s="1"/>
  <c r="HL6"/>
  <c r="HN6" s="1"/>
  <c r="HA6"/>
  <c r="EP6"/>
  <c r="ER6" s="1"/>
  <c r="CO6"/>
  <c r="BU6"/>
  <c r="BW6" s="1"/>
  <c r="EP7"/>
  <c r="ER7" s="1"/>
  <c r="FK7"/>
  <c r="T6" i="66"/>
  <c r="DX6"/>
  <c r="DZ6" s="1"/>
  <c r="BL10"/>
  <c r="BN10" s="1"/>
  <c r="ES9"/>
  <c r="BL8"/>
  <c r="BN8" s="1"/>
  <c r="DX10"/>
  <c r="DZ10" s="1"/>
  <c r="CF8"/>
  <c r="GK6"/>
  <c r="GM6" s="1"/>
  <c r="CE16" i="65"/>
  <c r="Z16"/>
  <c r="Y16"/>
  <c r="BU16"/>
  <c r="H16"/>
  <c r="G16"/>
  <c r="CA18"/>
  <c r="CC18" s="1"/>
  <c r="T17"/>
  <c r="P17"/>
  <c r="G15"/>
  <c r="BW15"/>
  <c r="K17"/>
  <c r="BM17"/>
  <c r="BM15"/>
  <c r="BV15"/>
  <c r="CK18"/>
  <c r="AC15"/>
  <c r="CJ15"/>
  <c r="K15"/>
  <c r="BZ15"/>
  <c r="EA10" i="63" l="1"/>
  <c r="GN10" s="1"/>
  <c r="GP10" s="1"/>
  <c r="CJ17" i="65"/>
  <c r="CM17" s="1"/>
  <c r="CH18"/>
  <c r="EA9"/>
  <c r="GN9" s="1"/>
  <c r="GP9" s="1"/>
  <c r="CM18"/>
  <c r="AC18"/>
  <c r="K18"/>
  <c r="CC17"/>
  <c r="EA6" i="66"/>
  <c r="GN6" s="1"/>
  <c r="GP6" s="1"/>
  <c r="CH17" i="65"/>
  <c r="EA8" i="66"/>
  <c r="GN8" s="1"/>
  <c r="GP8" s="1"/>
  <c r="EA7"/>
  <c r="GN7" s="1"/>
  <c r="GP7" s="1"/>
  <c r="EA9"/>
  <c r="GN9" s="1"/>
  <c r="GP9" s="1"/>
  <c r="EA9" i="63"/>
  <c r="GN9" s="1"/>
  <c r="GP9" s="1"/>
  <c r="EA8"/>
  <c r="GN8" s="1"/>
  <c r="GP8" s="1"/>
  <c r="GN7"/>
  <c r="GP7" s="1"/>
  <c r="EA6"/>
  <c r="GN6" s="1"/>
  <c r="GP6" s="1"/>
  <c r="CS17" i="65"/>
  <c r="EA8"/>
  <c r="GN8" s="1"/>
  <c r="GP8" s="1"/>
  <c r="EA7"/>
  <c r="GN7" s="1"/>
  <c r="GP7" s="1"/>
  <c r="CS16"/>
  <c r="CQ16"/>
  <c r="CH16"/>
  <c r="BX16"/>
  <c r="CM15"/>
  <c r="CC15"/>
  <c r="CQ15"/>
  <c r="EA6"/>
  <c r="GN6" s="1"/>
  <c r="GP6" s="1"/>
  <c r="ES8" i="69"/>
  <c r="HO8" s="1"/>
  <c r="ES7"/>
  <c r="HO7" s="1"/>
  <c r="ES6"/>
  <c r="HO6" s="1"/>
  <c r="EA10" i="66"/>
  <c r="GN10" s="1"/>
  <c r="GP10" s="1"/>
  <c r="AC16" i="65"/>
  <c r="CJ16"/>
  <c r="CM16" s="1"/>
  <c r="K16"/>
  <c r="BZ16"/>
  <c r="CC16" s="1"/>
  <c r="BX15"/>
  <c r="HQ7" i="69" l="1"/>
  <c r="HQ6"/>
  <c r="HQ8"/>
  <c r="AY52" i="68"/>
  <c r="BD52" s="1"/>
  <c r="AZ52"/>
  <c r="BE52" s="1"/>
  <c r="BA52"/>
  <c r="DV26"/>
  <c r="DT26"/>
  <c r="DS26"/>
  <c r="DD26"/>
  <c r="DC26"/>
  <c r="DB26"/>
  <c r="AO52" s="1"/>
  <c r="DK26"/>
  <c r="DL26"/>
  <c r="DK25"/>
  <c r="DJ25"/>
  <c r="DJ26"/>
  <c r="DU26"/>
  <c r="DR22"/>
  <c r="DR23"/>
  <c r="DR24"/>
  <c r="DR25"/>
  <c r="DR26"/>
  <c r="DI22"/>
  <c r="DI23"/>
  <c r="DI24"/>
  <c r="DI25"/>
  <c r="DI26"/>
  <c r="DA22"/>
  <c r="DA23"/>
  <c r="DA24"/>
  <c r="DA25"/>
  <c r="DA26"/>
  <c r="CU26"/>
  <c r="CT26"/>
  <c r="CS26"/>
  <c r="CR22"/>
  <c r="CR23"/>
  <c r="CR24"/>
  <c r="CR25"/>
  <c r="CR26"/>
  <c r="CM26"/>
  <c r="CL26"/>
  <c r="CK26"/>
  <c r="CJ22"/>
  <c r="CJ23"/>
  <c r="CJ24"/>
  <c r="CJ25"/>
  <c r="CJ26"/>
  <c r="CA22"/>
  <c r="CA23"/>
  <c r="CA24"/>
  <c r="CA25"/>
  <c r="CA26"/>
  <c r="BS22"/>
  <c r="BS23"/>
  <c r="BS24"/>
  <c r="BS25"/>
  <c r="BS26"/>
  <c r="CD26"/>
  <c r="CC26"/>
  <c r="CB26"/>
  <c r="BV26"/>
  <c r="BU26"/>
  <c r="BT26"/>
  <c r="BJ26"/>
  <c r="BH26"/>
  <c r="BG26"/>
  <c r="BF26"/>
  <c r="BI26"/>
  <c r="AZ26"/>
  <c r="AW26"/>
  <c r="AX26"/>
  <c r="AY26"/>
  <c r="AR26"/>
  <c r="AQ26"/>
  <c r="AP26"/>
  <c r="AO26"/>
  <c r="AI26"/>
  <c r="AH26"/>
  <c r="AG26"/>
  <c r="X26"/>
  <c r="AF26"/>
  <c r="AA26"/>
  <c r="Z26"/>
  <c r="Y26"/>
  <c r="Y7"/>
  <c r="R26"/>
  <c r="Q26"/>
  <c r="P26"/>
  <c r="O26"/>
  <c r="J26"/>
  <c r="F52" s="1"/>
  <c r="I26"/>
  <c r="H26"/>
  <c r="G26"/>
  <c r="EF26"/>
  <c r="EG26"/>
  <c r="EH26"/>
  <c r="EI26"/>
  <c r="EN26"/>
  <c r="EO26"/>
  <c r="EP26"/>
  <c r="EQ26"/>
  <c r="EX26"/>
  <c r="FB26" s="1"/>
  <c r="FV26"/>
  <c r="FW26"/>
  <c r="FZ26" s="1"/>
  <c r="FX26"/>
  <c r="FY26"/>
  <c r="GE26"/>
  <c r="GF26"/>
  <c r="GG26"/>
  <c r="GH26"/>
  <c r="GI26"/>
  <c r="AQ52" l="1"/>
  <c r="BI52"/>
  <c r="BO52" s="1"/>
  <c r="V52"/>
  <c r="Z52" s="1"/>
  <c r="BK52"/>
  <c r="BQ52" s="1"/>
  <c r="BJ52"/>
  <c r="BP52" s="1"/>
  <c r="E52"/>
  <c r="D52"/>
  <c r="AG52"/>
  <c r="BW26"/>
  <c r="BL52"/>
  <c r="BR52" s="1"/>
  <c r="O52"/>
  <c r="BW52" s="1"/>
  <c r="GJ26"/>
  <c r="AE52"/>
  <c r="BB52"/>
  <c r="ER26"/>
  <c r="EV26" s="1"/>
  <c r="EZ26" s="1"/>
  <c r="FD26" s="1"/>
  <c r="FH26" s="1"/>
  <c r="FL26" s="1"/>
  <c r="FP26" s="1"/>
  <c r="AF52"/>
  <c r="N52"/>
  <c r="R52" s="1"/>
  <c r="EJ26"/>
  <c r="ES26" s="1"/>
  <c r="AP52"/>
  <c r="AU52" s="1"/>
  <c r="X52"/>
  <c r="AB52" s="1"/>
  <c r="CE26"/>
  <c r="AB26"/>
  <c r="W52"/>
  <c r="S26"/>
  <c r="M52"/>
  <c r="Q52" s="1"/>
  <c r="CO52"/>
  <c r="G52"/>
  <c r="I52"/>
  <c r="H52"/>
  <c r="BF52"/>
  <c r="BG52" s="1"/>
  <c r="J52"/>
  <c r="DW26"/>
  <c r="DE26"/>
  <c r="DM26"/>
  <c r="CV26"/>
  <c r="CW26" s="1"/>
  <c r="CN26"/>
  <c r="BK26"/>
  <c r="BA26"/>
  <c r="AS26"/>
  <c r="AJ26"/>
  <c r="K26"/>
  <c r="FA26"/>
  <c r="EU26"/>
  <c r="EY26" s="1"/>
  <c r="FC26" s="1"/>
  <c r="FG26" s="1"/>
  <c r="AK52" l="1"/>
  <c r="CL52" s="1"/>
  <c r="CF26"/>
  <c r="CA52"/>
  <c r="BS52"/>
  <c r="S52"/>
  <c r="T52" s="1"/>
  <c r="T26"/>
  <c r="CE52"/>
  <c r="AJ52"/>
  <c r="BM52"/>
  <c r="AI52"/>
  <c r="CJ52" s="1"/>
  <c r="AH52"/>
  <c r="BV52"/>
  <c r="P52"/>
  <c r="AR52"/>
  <c r="CG52"/>
  <c r="CQ52" s="1"/>
  <c r="BZ52"/>
  <c r="AK26"/>
  <c r="AA52"/>
  <c r="CF52"/>
  <c r="Y52"/>
  <c r="BL26"/>
  <c r="BN26" s="1"/>
  <c r="BU52"/>
  <c r="K52"/>
  <c r="DX26"/>
  <c r="DZ26" s="1"/>
  <c r="FO26"/>
  <c r="AT52" s="1"/>
  <c r="AW52" s="1"/>
  <c r="FF26"/>
  <c r="FI26" s="1"/>
  <c r="FM26" s="1"/>
  <c r="FQ26" s="1"/>
  <c r="AV52" s="1"/>
  <c r="FE26"/>
  <c r="EW26"/>
  <c r="HN3" i="69"/>
  <c r="HF3"/>
  <c r="GV3"/>
  <c r="GN3"/>
  <c r="GF3"/>
  <c r="FW3"/>
  <c r="FO3"/>
  <c r="FF3"/>
  <c r="EX3"/>
  <c r="EJ3"/>
  <c r="DZ3"/>
  <c r="DR3"/>
  <c r="DJ3"/>
  <c r="DA3"/>
  <c r="CS3"/>
  <c r="CJ3"/>
  <c r="CB3"/>
  <c r="BO3"/>
  <c r="BE3"/>
  <c r="AW3"/>
  <c r="AO3"/>
  <c r="AF3"/>
  <c r="X3"/>
  <c r="O3"/>
  <c r="G3"/>
  <c r="GK3" i="65"/>
  <c r="GM3" s="1"/>
  <c r="GE3"/>
  <c r="FV3"/>
  <c r="FN3"/>
  <c r="FE3"/>
  <c r="EW3"/>
  <c r="EN3"/>
  <c r="EF3"/>
  <c r="DZ3"/>
  <c r="DX3"/>
  <c r="DR3"/>
  <c r="DI3"/>
  <c r="DA3"/>
  <c r="CR3"/>
  <c r="CJ3"/>
  <c r="CA3"/>
  <c r="BS3"/>
  <c r="BL3"/>
  <c r="BN3" s="1"/>
  <c r="BF3"/>
  <c r="AW3"/>
  <c r="AO3"/>
  <c r="AF3"/>
  <c r="X3"/>
  <c r="O3"/>
  <c r="G3"/>
  <c r="GK3" i="66"/>
  <c r="GM3" s="1"/>
  <c r="GE3"/>
  <c r="FV3"/>
  <c r="FN3"/>
  <c r="FE3"/>
  <c r="EW3"/>
  <c r="EN3"/>
  <c r="EF3"/>
  <c r="DZ3"/>
  <c r="DX3"/>
  <c r="DR3"/>
  <c r="DI3"/>
  <c r="DA3"/>
  <c r="CR3"/>
  <c r="CJ3"/>
  <c r="CA3"/>
  <c r="BS3"/>
  <c r="BL3"/>
  <c r="BN3" s="1"/>
  <c r="BF3"/>
  <c r="AW3"/>
  <c r="AO3"/>
  <c r="AF3"/>
  <c r="X3"/>
  <c r="O3"/>
  <c r="G3"/>
  <c r="GM3" i="63"/>
  <c r="GK3"/>
  <c r="GE3"/>
  <c r="FV3"/>
  <c r="FN3"/>
  <c r="FE3"/>
  <c r="EW3"/>
  <c r="EN3"/>
  <c r="EF3"/>
  <c r="DZ3"/>
  <c r="DX3"/>
  <c r="DR3"/>
  <c r="DI3"/>
  <c r="DA3"/>
  <c r="CR3"/>
  <c r="CJ3"/>
  <c r="CA3"/>
  <c r="BS3"/>
  <c r="BL3"/>
  <c r="BN3" s="1"/>
  <c r="BF3"/>
  <c r="AW3"/>
  <c r="AO3"/>
  <c r="AF3"/>
  <c r="X3"/>
  <c r="O3"/>
  <c r="G3"/>
  <c r="GM3" i="68"/>
  <c r="GE3"/>
  <c r="FV3"/>
  <c r="FN3"/>
  <c r="FE3"/>
  <c r="EW3"/>
  <c r="EN3"/>
  <c r="EF3"/>
  <c r="DZ3"/>
  <c r="DR3"/>
  <c r="DI3"/>
  <c r="DA3"/>
  <c r="CR3"/>
  <c r="CJ3"/>
  <c r="CA3"/>
  <c r="BS3"/>
  <c r="BN3"/>
  <c r="BF3"/>
  <c r="AW3"/>
  <c r="AO3"/>
  <c r="AF3"/>
  <c r="X3"/>
  <c r="O3"/>
  <c r="G3"/>
  <c r="GI15"/>
  <c r="GG15"/>
  <c r="GI14"/>
  <c r="GI13"/>
  <c r="GI12"/>
  <c r="GI11"/>
  <c r="GI9"/>
  <c r="GI8"/>
  <c r="GI7"/>
  <c r="GI10" s="1"/>
  <c r="GI6"/>
  <c r="DV25"/>
  <c r="DU25"/>
  <c r="DT25"/>
  <c r="DS25"/>
  <c r="DL25"/>
  <c r="DM25" s="1"/>
  <c r="CD25"/>
  <c r="CL25" s="1"/>
  <c r="CT25" s="1"/>
  <c r="CC25"/>
  <c r="CB25"/>
  <c r="BV25"/>
  <c r="BU25"/>
  <c r="BT25"/>
  <c r="DV24"/>
  <c r="DU24"/>
  <c r="DT24"/>
  <c r="DS24"/>
  <c r="DL24"/>
  <c r="DK24"/>
  <c r="DJ24"/>
  <c r="CD24"/>
  <c r="CL24" s="1"/>
  <c r="CT24" s="1"/>
  <c r="CC24"/>
  <c r="CB24"/>
  <c r="BV24"/>
  <c r="BU24"/>
  <c r="BT24"/>
  <c r="DV23"/>
  <c r="DU23"/>
  <c r="DT23"/>
  <c r="DS23"/>
  <c r="DL23"/>
  <c r="DK23"/>
  <c r="DJ23"/>
  <c r="CD23"/>
  <c r="CC23"/>
  <c r="CB23"/>
  <c r="BV23"/>
  <c r="BU23"/>
  <c r="BT23"/>
  <c r="DV22"/>
  <c r="DU22"/>
  <c r="DT22"/>
  <c r="DS22"/>
  <c r="DL22"/>
  <c r="DK22"/>
  <c r="DJ22"/>
  <c r="CD22"/>
  <c r="CL22" s="1"/>
  <c r="CT22" s="1"/>
  <c r="CC22"/>
  <c r="CB22"/>
  <c r="BV22"/>
  <c r="BU22"/>
  <c r="BT22"/>
  <c r="CB52" l="1"/>
  <c r="CC52" s="1"/>
  <c r="DM23"/>
  <c r="BX52"/>
  <c r="DM22"/>
  <c r="BW25"/>
  <c r="AL52"/>
  <c r="DM24"/>
  <c r="DW25"/>
  <c r="CH52"/>
  <c r="DW24"/>
  <c r="CE25"/>
  <c r="CE24"/>
  <c r="BW24"/>
  <c r="DW23"/>
  <c r="CE23"/>
  <c r="BW23"/>
  <c r="AC52"/>
  <c r="CK52"/>
  <c r="CM52" s="1"/>
  <c r="EA26"/>
  <c r="GN26" s="1"/>
  <c r="GP26" s="1"/>
  <c r="DW22"/>
  <c r="CE22"/>
  <c r="BW22"/>
  <c r="BK15" i="69"/>
  <c r="BP15" s="1"/>
  <c r="BJ14"/>
  <c r="BO14" s="1"/>
  <c r="BQ14" s="1"/>
  <c r="BJ16"/>
  <c r="BO16" s="1"/>
  <c r="BK16"/>
  <c r="BP16" s="1"/>
  <c r="BI16"/>
  <c r="BN16" s="1"/>
  <c r="BK14"/>
  <c r="BP14" s="1"/>
  <c r="BI14"/>
  <c r="BN14" s="1"/>
  <c r="FN26" i="68"/>
  <c r="FR26"/>
  <c r="GK26" s="1"/>
  <c r="FJ26"/>
  <c r="CM25"/>
  <c r="CU25" s="1"/>
  <c r="DC25" s="1"/>
  <c r="CM23"/>
  <c r="CU23" s="1"/>
  <c r="DC23" s="1"/>
  <c r="CM24"/>
  <c r="CU24" s="1"/>
  <c r="DC24" s="1"/>
  <c r="BI15" i="69"/>
  <c r="BN15" s="1"/>
  <c r="CK24" i="68"/>
  <c r="CM22"/>
  <c r="CU22" s="1"/>
  <c r="DC22" s="1"/>
  <c r="CK23"/>
  <c r="DB22"/>
  <c r="DB24"/>
  <c r="DB25"/>
  <c r="CK25"/>
  <c r="CL23"/>
  <c r="CT23" s="1"/>
  <c r="BJ15" i="69"/>
  <c r="BO15" s="1"/>
  <c r="BT16" i="68"/>
  <c r="BJ23"/>
  <c r="P16"/>
  <c r="CS16"/>
  <c r="BT20"/>
  <c r="AZ25"/>
  <c r="AG20"/>
  <c r="AG19"/>
  <c r="CS52" l="1"/>
  <c r="CN23"/>
  <c r="CF25"/>
  <c r="CN25"/>
  <c r="CN24"/>
  <c r="CF24"/>
  <c r="CF23"/>
  <c r="B26"/>
  <c r="CF22"/>
  <c r="BQ16" i="69"/>
  <c r="BL16"/>
  <c r="BL14"/>
  <c r="CK22" i="68"/>
  <c r="CN22" s="1"/>
  <c r="CS24"/>
  <c r="CV24" s="1"/>
  <c r="DB23"/>
  <c r="BL15" i="69"/>
  <c r="BQ15"/>
  <c r="BA20" i="66"/>
  <c r="AZ20"/>
  <c r="AY20"/>
  <c r="BA19"/>
  <c r="AZ19"/>
  <c r="AY19"/>
  <c r="BA18"/>
  <c r="AZ18"/>
  <c r="AY18"/>
  <c r="BA17"/>
  <c r="AZ17"/>
  <c r="AY17"/>
  <c r="BA16"/>
  <c r="AZ16"/>
  <c r="AY16"/>
  <c r="BV16" i="69"/>
  <c r="CB16" s="1"/>
  <c r="AZ16"/>
  <c r="CZ16" s="1"/>
  <c r="AQ16"/>
  <c r="AP16"/>
  <c r="AO16"/>
  <c r="W16"/>
  <c r="AZ15"/>
  <c r="CZ15" s="1"/>
  <c r="W14"/>
  <c r="AZ15" i="68"/>
  <c r="BL18" i="63"/>
  <c r="AZ32" i="68"/>
  <c r="BE32" s="1"/>
  <c r="BA32"/>
  <c r="AZ33"/>
  <c r="BE33" s="1"/>
  <c r="BA33"/>
  <c r="AZ34"/>
  <c r="BE34" s="1"/>
  <c r="BA34"/>
  <c r="AZ35"/>
  <c r="BE35" s="1"/>
  <c r="BA35"/>
  <c r="AZ36"/>
  <c r="BE36" s="1"/>
  <c r="BA36"/>
  <c r="AZ37"/>
  <c r="BE37" s="1"/>
  <c r="BA37"/>
  <c r="AZ38"/>
  <c r="BE38" s="1"/>
  <c r="BA38"/>
  <c r="AZ39"/>
  <c r="BE39" s="1"/>
  <c r="BA39"/>
  <c r="AZ40"/>
  <c r="BE40" s="1"/>
  <c r="BA40"/>
  <c r="AZ41"/>
  <c r="BE41" s="1"/>
  <c r="BA41"/>
  <c r="AZ42"/>
  <c r="BE42" s="1"/>
  <c r="BA42"/>
  <c r="AZ43"/>
  <c r="BE43" s="1"/>
  <c r="BA43"/>
  <c r="AZ44"/>
  <c r="BE44" s="1"/>
  <c r="BA44"/>
  <c r="AZ45"/>
  <c r="BE45" s="1"/>
  <c r="BA45"/>
  <c r="AZ46"/>
  <c r="BE46" s="1"/>
  <c r="BA46"/>
  <c r="AZ47"/>
  <c r="BE47" s="1"/>
  <c r="BA47"/>
  <c r="AZ48"/>
  <c r="BE48" s="1"/>
  <c r="BA48"/>
  <c r="AZ49"/>
  <c r="BE49" s="1"/>
  <c r="BA49"/>
  <c r="AZ50"/>
  <c r="BE50" s="1"/>
  <c r="BA50"/>
  <c r="AZ51"/>
  <c r="BE51" s="1"/>
  <c r="BA51"/>
  <c r="AY33"/>
  <c r="AY34"/>
  <c r="BD34" s="1"/>
  <c r="AY35"/>
  <c r="BD35" s="1"/>
  <c r="AY36"/>
  <c r="BD36" s="1"/>
  <c r="AY37"/>
  <c r="AY38"/>
  <c r="BD38" s="1"/>
  <c r="AY39"/>
  <c r="BD39" s="1"/>
  <c r="AY40"/>
  <c r="AY41"/>
  <c r="BD41" s="1"/>
  <c r="AY42"/>
  <c r="BD42" s="1"/>
  <c r="AY43"/>
  <c r="BD43" s="1"/>
  <c r="AY44"/>
  <c r="BD44" s="1"/>
  <c r="AY45"/>
  <c r="BD45" s="1"/>
  <c r="AY46"/>
  <c r="BD46" s="1"/>
  <c r="AY47"/>
  <c r="AY48"/>
  <c r="BD48" s="1"/>
  <c r="AY49"/>
  <c r="BD49" s="1"/>
  <c r="AY50"/>
  <c r="BD50" s="1"/>
  <c r="AY51"/>
  <c r="BD51" s="1"/>
  <c r="AY32"/>
  <c r="BD32" s="1"/>
  <c r="AQ16"/>
  <c r="AR16"/>
  <c r="DC16"/>
  <c r="DD16"/>
  <c r="GI25"/>
  <c r="GH25"/>
  <c r="GG25"/>
  <c r="GF25"/>
  <c r="GE25"/>
  <c r="FY25"/>
  <c r="FX25"/>
  <c r="FW25"/>
  <c r="FV25"/>
  <c r="EQ25"/>
  <c r="EU25" s="1"/>
  <c r="EY25" s="1"/>
  <c r="FC25" s="1"/>
  <c r="EP25"/>
  <c r="ET25" s="1"/>
  <c r="EX25" s="1"/>
  <c r="FB25" s="1"/>
  <c r="FF25" s="1"/>
  <c r="EO25"/>
  <c r="EN25"/>
  <c r="EI25"/>
  <c r="EH25"/>
  <c r="EG25"/>
  <c r="EF25"/>
  <c r="GI24"/>
  <c r="GH24"/>
  <c r="GG24"/>
  <c r="GF24"/>
  <c r="GE24"/>
  <c r="FY24"/>
  <c r="FX24"/>
  <c r="FW24"/>
  <c r="FV24"/>
  <c r="EQ24"/>
  <c r="EP24"/>
  <c r="ET24" s="1"/>
  <c r="EX24" s="1"/>
  <c r="FB24" s="1"/>
  <c r="FF24" s="1"/>
  <c r="EO24"/>
  <c r="EN24"/>
  <c r="EI24"/>
  <c r="EH24"/>
  <c r="EG24"/>
  <c r="EF24"/>
  <c r="GI23"/>
  <c r="GH23"/>
  <c r="GG23"/>
  <c r="GF23"/>
  <c r="GE23"/>
  <c r="FY23"/>
  <c r="FX23"/>
  <c r="FW23"/>
  <c r="FV23"/>
  <c r="EQ23"/>
  <c r="EU23" s="1"/>
  <c r="EY23" s="1"/>
  <c r="FC23" s="1"/>
  <c r="FG23" s="1"/>
  <c r="FK23" s="1"/>
  <c r="EP23"/>
  <c r="ET23" s="1"/>
  <c r="EO23"/>
  <c r="EN23"/>
  <c r="EI23"/>
  <c r="EH23"/>
  <c r="EG23"/>
  <c r="EF23"/>
  <c r="GI22"/>
  <c r="GH22"/>
  <c r="GG22"/>
  <c r="GF22"/>
  <c r="GE22"/>
  <c r="FY22"/>
  <c r="FX22"/>
  <c r="FW22"/>
  <c r="FV22"/>
  <c r="EQ22"/>
  <c r="EU22" s="1"/>
  <c r="EY22" s="1"/>
  <c r="FC22" s="1"/>
  <c r="FG22" s="1"/>
  <c r="FK22" s="1"/>
  <c r="FO22" s="1"/>
  <c r="EP22"/>
  <c r="ET22" s="1"/>
  <c r="EO22"/>
  <c r="EN22"/>
  <c r="EI22"/>
  <c r="EH22"/>
  <c r="EG22"/>
  <c r="EF22"/>
  <c r="GI21"/>
  <c r="GH21"/>
  <c r="GG21"/>
  <c r="GF21"/>
  <c r="GE21"/>
  <c r="FY21"/>
  <c r="FX21"/>
  <c r="FW21"/>
  <c r="FV21"/>
  <c r="EQ21"/>
  <c r="EU21" s="1"/>
  <c r="EY21" s="1"/>
  <c r="FC21" s="1"/>
  <c r="FG21" s="1"/>
  <c r="FK21" s="1"/>
  <c r="FO21" s="1"/>
  <c r="EP21"/>
  <c r="ET21" s="1"/>
  <c r="EO21"/>
  <c r="EN21"/>
  <c r="EI21"/>
  <c r="EH21"/>
  <c r="EG21"/>
  <c r="EF21"/>
  <c r="GI20"/>
  <c r="GH20"/>
  <c r="GG20"/>
  <c r="GF20"/>
  <c r="GE20"/>
  <c r="FY20"/>
  <c r="FX20"/>
  <c r="FW20"/>
  <c r="FV20"/>
  <c r="EQ20"/>
  <c r="EU20" s="1"/>
  <c r="EY20" s="1"/>
  <c r="FC20" s="1"/>
  <c r="FG20" s="1"/>
  <c r="FK20" s="1"/>
  <c r="EP20"/>
  <c r="ET20" s="1"/>
  <c r="EO20"/>
  <c r="EN20"/>
  <c r="EI20"/>
  <c r="EH20"/>
  <c r="EG20"/>
  <c r="EF20"/>
  <c r="GI19"/>
  <c r="GH19"/>
  <c r="GG19"/>
  <c r="GF19"/>
  <c r="GE19"/>
  <c r="FY19"/>
  <c r="FX19"/>
  <c r="FW19"/>
  <c r="FV19"/>
  <c r="EQ19"/>
  <c r="EU19" s="1"/>
  <c r="EP19"/>
  <c r="ET19" s="1"/>
  <c r="EX19" s="1"/>
  <c r="FB19" s="1"/>
  <c r="EO19"/>
  <c r="EN19"/>
  <c r="EI19"/>
  <c r="EH19"/>
  <c r="EG19"/>
  <c r="EF19"/>
  <c r="GI18"/>
  <c r="GH18"/>
  <c r="GG18"/>
  <c r="GF18"/>
  <c r="GE18"/>
  <c r="FY18"/>
  <c r="FX18"/>
  <c r="FW18"/>
  <c r="FV18"/>
  <c r="EQ18"/>
  <c r="EP18"/>
  <c r="ET18" s="1"/>
  <c r="EX18" s="1"/>
  <c r="FB18" s="1"/>
  <c r="EO18"/>
  <c r="EN18"/>
  <c r="EI18"/>
  <c r="EH18"/>
  <c r="EG18"/>
  <c r="EF18"/>
  <c r="GI17"/>
  <c r="GH17"/>
  <c r="GG17"/>
  <c r="GF17"/>
  <c r="GE17"/>
  <c r="FY17"/>
  <c r="FX17"/>
  <c r="FW17"/>
  <c r="FV17"/>
  <c r="EQ17"/>
  <c r="EU17" s="1"/>
  <c r="EY17" s="1"/>
  <c r="FC17" s="1"/>
  <c r="EP17"/>
  <c r="ET17" s="1"/>
  <c r="EO17"/>
  <c r="EN17"/>
  <c r="EI17"/>
  <c r="EH17"/>
  <c r="EG17"/>
  <c r="EF17"/>
  <c r="GI16"/>
  <c r="GH16"/>
  <c r="GG16"/>
  <c r="GF16"/>
  <c r="GE16"/>
  <c r="FY16"/>
  <c r="FX16"/>
  <c r="FW16"/>
  <c r="FV16"/>
  <c r="EQ16"/>
  <c r="EP16"/>
  <c r="ET16" s="1"/>
  <c r="EX16" s="1"/>
  <c r="FB16" s="1"/>
  <c r="FF16" s="1"/>
  <c r="EO16"/>
  <c r="EN16"/>
  <c r="EI16"/>
  <c r="EH16"/>
  <c r="EG16"/>
  <c r="EF16"/>
  <c r="GH15"/>
  <c r="GF15"/>
  <c r="GE15"/>
  <c r="FY15"/>
  <c r="FX15"/>
  <c r="FW15"/>
  <c r="FV15"/>
  <c r="FQ15"/>
  <c r="FP15"/>
  <c r="FO15"/>
  <c r="FN15"/>
  <c r="FH15"/>
  <c r="FG15"/>
  <c r="FF15"/>
  <c r="FE15"/>
  <c r="EZ15"/>
  <c r="EY15"/>
  <c r="EX15"/>
  <c r="EW15"/>
  <c r="EQ15"/>
  <c r="EP15"/>
  <c r="EO15"/>
  <c r="EN15"/>
  <c r="EI15"/>
  <c r="EH15"/>
  <c r="EG15"/>
  <c r="EF15"/>
  <c r="GH14"/>
  <c r="GG14"/>
  <c r="GF14"/>
  <c r="GE14"/>
  <c r="FY14"/>
  <c r="FX14"/>
  <c r="FW14"/>
  <c r="FV14"/>
  <c r="FQ14"/>
  <c r="FP14"/>
  <c r="FO14"/>
  <c r="FN14"/>
  <c r="FH14"/>
  <c r="FG14"/>
  <c r="FF14"/>
  <c r="FE14"/>
  <c r="EZ14"/>
  <c r="EY14"/>
  <c r="EX14"/>
  <c r="EW14"/>
  <c r="EQ14"/>
  <c r="EP14"/>
  <c r="EO14"/>
  <c r="EN14"/>
  <c r="EI14"/>
  <c r="EH14"/>
  <c r="EG14"/>
  <c r="EF14"/>
  <c r="GH13"/>
  <c r="GG13"/>
  <c r="GF13"/>
  <c r="GE13"/>
  <c r="FY13"/>
  <c r="FX13"/>
  <c r="FW13"/>
  <c r="FV13"/>
  <c r="FQ13"/>
  <c r="FP13"/>
  <c r="FO13"/>
  <c r="FN13"/>
  <c r="FH13"/>
  <c r="FG13"/>
  <c r="FF13"/>
  <c r="FE13"/>
  <c r="EZ13"/>
  <c r="EY13"/>
  <c r="EX13"/>
  <c r="EW13"/>
  <c r="EQ13"/>
  <c r="EP13"/>
  <c r="EO13"/>
  <c r="EN13"/>
  <c r="EI13"/>
  <c r="EH13"/>
  <c r="EG13"/>
  <c r="EF13"/>
  <c r="GH12"/>
  <c r="GG12"/>
  <c r="GF12"/>
  <c r="GE12"/>
  <c r="FY12"/>
  <c r="FX12"/>
  <c r="FW12"/>
  <c r="FV12"/>
  <c r="FQ12"/>
  <c r="FP12"/>
  <c r="FO12"/>
  <c r="FN12"/>
  <c r="FH12"/>
  <c r="FG12"/>
  <c r="FF12"/>
  <c r="FE12"/>
  <c r="EZ12"/>
  <c r="EY12"/>
  <c r="EX12"/>
  <c r="EW12"/>
  <c r="EQ12"/>
  <c r="EP12"/>
  <c r="EO12"/>
  <c r="EN12"/>
  <c r="EI12"/>
  <c r="EH12"/>
  <c r="EG12"/>
  <c r="EF12"/>
  <c r="GH11"/>
  <c r="GG11"/>
  <c r="GF11"/>
  <c r="GE11"/>
  <c r="FY11"/>
  <c r="FX11"/>
  <c r="FW11"/>
  <c r="FV11"/>
  <c r="FQ11"/>
  <c r="FP11"/>
  <c r="FO11"/>
  <c r="FN11"/>
  <c r="FH11"/>
  <c r="FG11"/>
  <c r="FF11"/>
  <c r="FE11"/>
  <c r="EZ11"/>
  <c r="EY11"/>
  <c r="EX11"/>
  <c r="EW11"/>
  <c r="EQ11"/>
  <c r="EP11"/>
  <c r="EO11"/>
  <c r="EN11"/>
  <c r="EI11"/>
  <c r="EH11"/>
  <c r="EG11"/>
  <c r="EF11"/>
  <c r="GF10"/>
  <c r="GE10"/>
  <c r="FY10"/>
  <c r="FX10"/>
  <c r="FV10"/>
  <c r="FO10"/>
  <c r="FN10"/>
  <c r="FH10"/>
  <c r="FG10"/>
  <c r="FE10"/>
  <c r="EX10"/>
  <c r="EW10"/>
  <c r="EQ10"/>
  <c r="EP10"/>
  <c r="EN10"/>
  <c r="EG10"/>
  <c r="EF10"/>
  <c r="GH9"/>
  <c r="GG9"/>
  <c r="GF9"/>
  <c r="GE9"/>
  <c r="FY9"/>
  <c r="FX9"/>
  <c r="FW9"/>
  <c r="FV9"/>
  <c r="FQ9"/>
  <c r="FP9"/>
  <c r="FO9"/>
  <c r="FN9"/>
  <c r="FH9"/>
  <c r="FG9"/>
  <c r="FF9"/>
  <c r="FE9"/>
  <c r="EZ9"/>
  <c r="EY9"/>
  <c r="EX9"/>
  <c r="EW9"/>
  <c r="EQ9"/>
  <c r="EP9"/>
  <c r="EO9"/>
  <c r="EN9"/>
  <c r="EI9"/>
  <c r="EH9"/>
  <c r="EG9"/>
  <c r="EF9"/>
  <c r="GH8"/>
  <c r="GG8"/>
  <c r="GF8"/>
  <c r="GE8"/>
  <c r="FY8"/>
  <c r="FX8"/>
  <c r="FW8"/>
  <c r="FV8"/>
  <c r="FQ8"/>
  <c r="FP8"/>
  <c r="FO8"/>
  <c r="FN8"/>
  <c r="FH8"/>
  <c r="FG8"/>
  <c r="FF8"/>
  <c r="FE8"/>
  <c r="EZ8"/>
  <c r="EY8"/>
  <c r="EX8"/>
  <c r="EW8"/>
  <c r="EQ8"/>
  <c r="EP8"/>
  <c r="EO8"/>
  <c r="EN8"/>
  <c r="EI8"/>
  <c r="EH8"/>
  <c r="EG8"/>
  <c r="EF8"/>
  <c r="GH7"/>
  <c r="GH10" s="1"/>
  <c r="GG7"/>
  <c r="GG10" s="1"/>
  <c r="GF7"/>
  <c r="GE7"/>
  <c r="FY7"/>
  <c r="FX7"/>
  <c r="FW7"/>
  <c r="FW10" s="1"/>
  <c r="FV7"/>
  <c r="FQ7"/>
  <c r="FQ10" s="1"/>
  <c r="FP7"/>
  <c r="FP10" s="1"/>
  <c r="FO7"/>
  <c r="FN7"/>
  <c r="FH7"/>
  <c r="FG7"/>
  <c r="FF7"/>
  <c r="FF10" s="1"/>
  <c r="FE7"/>
  <c r="EZ7"/>
  <c r="EZ10" s="1"/>
  <c r="EY7"/>
  <c r="EY10" s="1"/>
  <c r="EX7"/>
  <c r="EW7"/>
  <c r="EQ7"/>
  <c r="EP7"/>
  <c r="EO7"/>
  <c r="EO10" s="1"/>
  <c r="EN7"/>
  <c r="EI7"/>
  <c r="EI10" s="1"/>
  <c r="EH7"/>
  <c r="EH10" s="1"/>
  <c r="EG7"/>
  <c r="EF7"/>
  <c r="GH6"/>
  <c r="GG6"/>
  <c r="GF6"/>
  <c r="GE6"/>
  <c r="FY6"/>
  <c r="FX6"/>
  <c r="FW6"/>
  <c r="FV6"/>
  <c r="FQ6"/>
  <c r="FP6"/>
  <c r="FO6"/>
  <c r="FN6"/>
  <c r="FH6"/>
  <c r="FG6"/>
  <c r="FF6"/>
  <c r="FE6"/>
  <c r="EZ6"/>
  <c r="EY6"/>
  <c r="EX6"/>
  <c r="EW6"/>
  <c r="EQ6"/>
  <c r="EP6"/>
  <c r="EO6"/>
  <c r="EN6"/>
  <c r="EI6"/>
  <c r="EH6"/>
  <c r="EG6"/>
  <c r="EF6"/>
  <c r="BL49"/>
  <c r="DV21"/>
  <c r="DU21"/>
  <c r="DT21"/>
  <c r="DS21"/>
  <c r="DR21"/>
  <c r="DL21"/>
  <c r="DK21"/>
  <c r="DJ21"/>
  <c r="DI21"/>
  <c r="DD21"/>
  <c r="DC21"/>
  <c r="DB21"/>
  <c r="DA21"/>
  <c r="CU21"/>
  <c r="CT21"/>
  <c r="CS21"/>
  <c r="CR21"/>
  <c r="CM21"/>
  <c r="CL21"/>
  <c r="CK21"/>
  <c r="CJ21"/>
  <c r="CD21"/>
  <c r="CC21"/>
  <c r="CB21"/>
  <c r="CA21"/>
  <c r="BV21"/>
  <c r="BU21"/>
  <c r="BT21"/>
  <c r="BS21"/>
  <c r="DV20"/>
  <c r="DU20"/>
  <c r="DT20"/>
  <c r="DS20"/>
  <c r="DR20"/>
  <c r="DL20"/>
  <c r="DK20"/>
  <c r="DJ20"/>
  <c r="DI20"/>
  <c r="DD20"/>
  <c r="DC20"/>
  <c r="DB20"/>
  <c r="DA20"/>
  <c r="CU20"/>
  <c r="CT20"/>
  <c r="CS20"/>
  <c r="AE46" s="1"/>
  <c r="CR20"/>
  <c r="CM20"/>
  <c r="CL20"/>
  <c r="CK20"/>
  <c r="CJ20"/>
  <c r="CD20"/>
  <c r="CC20"/>
  <c r="CB20"/>
  <c r="CA20"/>
  <c r="BV20"/>
  <c r="BU20"/>
  <c r="BS20"/>
  <c r="DV19"/>
  <c r="DU19"/>
  <c r="DT19"/>
  <c r="DS19"/>
  <c r="DR19"/>
  <c r="DL19"/>
  <c r="DK19"/>
  <c r="DJ19"/>
  <c r="DI19"/>
  <c r="DD19"/>
  <c r="DC19"/>
  <c r="DB19"/>
  <c r="DA19"/>
  <c r="CU19"/>
  <c r="CT19"/>
  <c r="CS19"/>
  <c r="AE45" s="1"/>
  <c r="CR19"/>
  <c r="CM19"/>
  <c r="CL19"/>
  <c r="CK19"/>
  <c r="CJ19"/>
  <c r="CD19"/>
  <c r="CC19"/>
  <c r="CB19"/>
  <c r="CA19"/>
  <c r="BV19"/>
  <c r="BU19"/>
  <c r="BT19"/>
  <c r="BS19"/>
  <c r="DV18"/>
  <c r="DU18"/>
  <c r="DT18"/>
  <c r="DS18"/>
  <c r="DR18"/>
  <c r="DL18"/>
  <c r="DK18"/>
  <c r="DJ18"/>
  <c r="DI18"/>
  <c r="DD18"/>
  <c r="DC18"/>
  <c r="DB18"/>
  <c r="DA18"/>
  <c r="CU18"/>
  <c r="CT18"/>
  <c r="CS18"/>
  <c r="CR18"/>
  <c r="CM18"/>
  <c r="CL18"/>
  <c r="CK18"/>
  <c r="CJ18"/>
  <c r="CD18"/>
  <c r="CC18"/>
  <c r="CB18"/>
  <c r="CA18"/>
  <c r="BV18"/>
  <c r="BU18"/>
  <c r="BT18"/>
  <c r="BS18"/>
  <c r="DV17"/>
  <c r="DU17"/>
  <c r="DT17"/>
  <c r="DS17"/>
  <c r="DR17"/>
  <c r="DL17"/>
  <c r="DK17"/>
  <c r="DJ17"/>
  <c r="DI17"/>
  <c r="DD17"/>
  <c r="DC17"/>
  <c r="DB17"/>
  <c r="DA17"/>
  <c r="CU17"/>
  <c r="CT17"/>
  <c r="CS17"/>
  <c r="CR17"/>
  <c r="CM17"/>
  <c r="CL17"/>
  <c r="CK17"/>
  <c r="CJ17"/>
  <c r="CD17"/>
  <c r="CC17"/>
  <c r="CB17"/>
  <c r="CA17"/>
  <c r="BV17"/>
  <c r="BU17"/>
  <c r="BT17"/>
  <c r="BS17"/>
  <c r="DV16"/>
  <c r="DU16"/>
  <c r="DT16"/>
  <c r="DS16"/>
  <c r="DR16"/>
  <c r="DL16"/>
  <c r="DK16"/>
  <c r="DJ16"/>
  <c r="DI16"/>
  <c r="DB16"/>
  <c r="DA16"/>
  <c r="CU16"/>
  <c r="CT16"/>
  <c r="CR16"/>
  <c r="CM16"/>
  <c r="CL16"/>
  <c r="CK16"/>
  <c r="CJ16"/>
  <c r="CD16"/>
  <c r="CC16"/>
  <c r="CB16"/>
  <c r="M42" s="1"/>
  <c r="CA16"/>
  <c r="BV16"/>
  <c r="BU16"/>
  <c r="BS16"/>
  <c r="DV15"/>
  <c r="DU15"/>
  <c r="DT15"/>
  <c r="DS15"/>
  <c r="DR15"/>
  <c r="DL15"/>
  <c r="DK15"/>
  <c r="DJ15"/>
  <c r="DI15"/>
  <c r="DD15"/>
  <c r="DC15"/>
  <c r="DB15"/>
  <c r="DA15"/>
  <c r="CU15"/>
  <c r="CT15"/>
  <c r="CS15"/>
  <c r="CR15"/>
  <c r="CM15"/>
  <c r="CL15"/>
  <c r="CK15"/>
  <c r="CJ15"/>
  <c r="CD15"/>
  <c r="CC15"/>
  <c r="CB15"/>
  <c r="CA15"/>
  <c r="BV15"/>
  <c r="BU15"/>
  <c r="BT15"/>
  <c r="BS15"/>
  <c r="DV14"/>
  <c r="DU14"/>
  <c r="DT14"/>
  <c r="DS14"/>
  <c r="DR14"/>
  <c r="DL14"/>
  <c r="DK14"/>
  <c r="DJ14"/>
  <c r="DI14"/>
  <c r="DD14"/>
  <c r="DC14"/>
  <c r="DB14"/>
  <c r="DA14"/>
  <c r="CU14"/>
  <c r="CT14"/>
  <c r="CS14"/>
  <c r="CR14"/>
  <c r="CM14"/>
  <c r="CL14"/>
  <c r="CK14"/>
  <c r="CJ14"/>
  <c r="CD14"/>
  <c r="CC14"/>
  <c r="CB14"/>
  <c r="CA14"/>
  <c r="BV14"/>
  <c r="BU14"/>
  <c r="BT14"/>
  <c r="BS14"/>
  <c r="DV13"/>
  <c r="DU13"/>
  <c r="DT13"/>
  <c r="DS13"/>
  <c r="DR13"/>
  <c r="DL13"/>
  <c r="DK13"/>
  <c r="DJ13"/>
  <c r="DI13"/>
  <c r="DD13"/>
  <c r="DC13"/>
  <c r="DB13"/>
  <c r="DA13"/>
  <c r="CU13"/>
  <c r="CT13"/>
  <c r="CS13"/>
  <c r="CR13"/>
  <c r="CM13"/>
  <c r="CL13"/>
  <c r="CK13"/>
  <c r="CJ13"/>
  <c r="CD13"/>
  <c r="CC13"/>
  <c r="CB13"/>
  <c r="CA13"/>
  <c r="BV13"/>
  <c r="BU13"/>
  <c r="BT13"/>
  <c r="BS13"/>
  <c r="DV12"/>
  <c r="DU12"/>
  <c r="DT12"/>
  <c r="DS12"/>
  <c r="DR12"/>
  <c r="DL12"/>
  <c r="DK12"/>
  <c r="DJ12"/>
  <c r="DI12"/>
  <c r="DD12"/>
  <c r="DC12"/>
  <c r="DB12"/>
  <c r="DA12"/>
  <c r="CU12"/>
  <c r="CT12"/>
  <c r="CS12"/>
  <c r="CR12"/>
  <c r="CM12"/>
  <c r="CL12"/>
  <c r="CK12"/>
  <c r="CJ12"/>
  <c r="CD12"/>
  <c r="CC12"/>
  <c r="CB12"/>
  <c r="CA12"/>
  <c r="BV12"/>
  <c r="BU12"/>
  <c r="BT12"/>
  <c r="BS12"/>
  <c r="DV11"/>
  <c r="DU11"/>
  <c r="DT11"/>
  <c r="DS11"/>
  <c r="DR11"/>
  <c r="DL11"/>
  <c r="DK11"/>
  <c r="DJ11"/>
  <c r="DI11"/>
  <c r="DD11"/>
  <c r="DC11"/>
  <c r="DB11"/>
  <c r="DA11"/>
  <c r="CU11"/>
  <c r="CT11"/>
  <c r="CS11"/>
  <c r="CR11"/>
  <c r="CM11"/>
  <c r="CL11"/>
  <c r="CK11"/>
  <c r="CJ11"/>
  <c r="CD11"/>
  <c r="CC11"/>
  <c r="CB11"/>
  <c r="CA11"/>
  <c r="BV11"/>
  <c r="BU11"/>
  <c r="BT11"/>
  <c r="BS11"/>
  <c r="DS10"/>
  <c r="DR10"/>
  <c r="DK10"/>
  <c r="DI10"/>
  <c r="DB10"/>
  <c r="DA10"/>
  <c r="CT10"/>
  <c r="CR10"/>
  <c r="CK10"/>
  <c r="CJ10"/>
  <c r="CC10"/>
  <c r="CA10"/>
  <c r="BT10"/>
  <c r="BS10"/>
  <c r="DV9"/>
  <c r="DU9"/>
  <c r="DT9"/>
  <c r="DS9"/>
  <c r="DR9"/>
  <c r="DL9"/>
  <c r="DK9"/>
  <c r="DJ9"/>
  <c r="DI9"/>
  <c r="DD9"/>
  <c r="DC9"/>
  <c r="DB9"/>
  <c r="DA9"/>
  <c r="CU9"/>
  <c r="CT9"/>
  <c r="CS9"/>
  <c r="CR9"/>
  <c r="CM9"/>
  <c r="CL9"/>
  <c r="CK9"/>
  <c r="CJ9"/>
  <c r="CD9"/>
  <c r="CC9"/>
  <c r="CB9"/>
  <c r="CA9"/>
  <c r="BV9"/>
  <c r="BU9"/>
  <c r="BT9"/>
  <c r="BS9"/>
  <c r="DV8"/>
  <c r="DU8"/>
  <c r="DT8"/>
  <c r="DS8"/>
  <c r="DR8"/>
  <c r="DL8"/>
  <c r="DK8"/>
  <c r="DJ8"/>
  <c r="DI8"/>
  <c r="DD8"/>
  <c r="DC8"/>
  <c r="DB8"/>
  <c r="DA8"/>
  <c r="CU8"/>
  <c r="CT8"/>
  <c r="CS8"/>
  <c r="CR8"/>
  <c r="CM8"/>
  <c r="CL8"/>
  <c r="CK8"/>
  <c r="CJ8"/>
  <c r="CD8"/>
  <c r="CC8"/>
  <c r="CB8"/>
  <c r="CA8"/>
  <c r="BV8"/>
  <c r="BU8"/>
  <c r="BT8"/>
  <c r="BS8"/>
  <c r="DV7"/>
  <c r="DV10" s="1"/>
  <c r="DU7"/>
  <c r="DU10" s="1"/>
  <c r="DT7"/>
  <c r="DT10" s="1"/>
  <c r="DS7"/>
  <c r="DR7"/>
  <c r="DL7"/>
  <c r="DL10" s="1"/>
  <c r="DK7"/>
  <c r="DJ7"/>
  <c r="DJ10" s="1"/>
  <c r="DI7"/>
  <c r="DD7"/>
  <c r="DD10" s="1"/>
  <c r="DC7"/>
  <c r="DC10" s="1"/>
  <c r="DB7"/>
  <c r="DA7"/>
  <c r="CU7"/>
  <c r="CU10" s="1"/>
  <c r="CT7"/>
  <c r="CS7"/>
  <c r="CS10" s="1"/>
  <c r="CR7"/>
  <c r="CM7"/>
  <c r="CM10" s="1"/>
  <c r="CL7"/>
  <c r="CL10" s="1"/>
  <c r="CK7"/>
  <c r="CJ7"/>
  <c r="CD7"/>
  <c r="CD10" s="1"/>
  <c r="CC7"/>
  <c r="CB7"/>
  <c r="CB10" s="1"/>
  <c r="CA7"/>
  <c r="BV7"/>
  <c r="BV10" s="1"/>
  <c r="BU7"/>
  <c r="BU10" s="1"/>
  <c r="BT7"/>
  <c r="BS7"/>
  <c r="DV6"/>
  <c r="DU6"/>
  <c r="DT6"/>
  <c r="DS6"/>
  <c r="DR6"/>
  <c r="DL6"/>
  <c r="DK6"/>
  <c r="DJ6"/>
  <c r="DI6"/>
  <c r="DD6"/>
  <c r="DC6"/>
  <c r="DB6"/>
  <c r="DA6"/>
  <c r="CU6"/>
  <c r="CT6"/>
  <c r="CS6"/>
  <c r="CR6"/>
  <c r="CM6"/>
  <c r="CL6"/>
  <c r="CK6"/>
  <c r="CJ6"/>
  <c r="CD6"/>
  <c r="CC6"/>
  <c r="CB6"/>
  <c r="CA6"/>
  <c r="BV6"/>
  <c r="BU6"/>
  <c r="BT6"/>
  <c r="BS6"/>
  <c r="AY7"/>
  <c r="AY9" s="1"/>
  <c r="AZ7"/>
  <c r="AY8"/>
  <c r="AZ8"/>
  <c r="AZ9"/>
  <c r="AY10"/>
  <c r="AZ10"/>
  <c r="AY11"/>
  <c r="AZ11"/>
  <c r="AY12"/>
  <c r="AZ12"/>
  <c r="AY13"/>
  <c r="AZ13"/>
  <c r="AY14"/>
  <c r="AZ14"/>
  <c r="AY15"/>
  <c r="AY16"/>
  <c r="AZ16"/>
  <c r="AY17"/>
  <c r="AZ17"/>
  <c r="AY18"/>
  <c r="AZ18"/>
  <c r="AY19"/>
  <c r="AZ19"/>
  <c r="AY20"/>
  <c r="AZ20"/>
  <c r="AY21"/>
  <c r="AZ21"/>
  <c r="AY22"/>
  <c r="AZ22"/>
  <c r="AY23"/>
  <c r="AZ23"/>
  <c r="AY24"/>
  <c r="AZ24"/>
  <c r="AY25"/>
  <c r="AX25"/>
  <c r="AX24"/>
  <c r="AX23"/>
  <c r="AX22"/>
  <c r="AX21"/>
  <c r="AX20"/>
  <c r="AX19"/>
  <c r="AX18"/>
  <c r="AX17"/>
  <c r="AX16"/>
  <c r="AX15"/>
  <c r="AX14"/>
  <c r="AX13"/>
  <c r="AX12"/>
  <c r="AX11"/>
  <c r="AX8"/>
  <c r="AX7"/>
  <c r="AX10" s="1"/>
  <c r="AY6"/>
  <c r="AZ6"/>
  <c r="AX6"/>
  <c r="AQ17"/>
  <c r="AR17"/>
  <c r="AP16"/>
  <c r="AH16"/>
  <c r="AI16"/>
  <c r="AG16"/>
  <c r="AE42" s="1"/>
  <c r="Z16"/>
  <c r="AA16"/>
  <c r="Y16"/>
  <c r="Q16"/>
  <c r="R16"/>
  <c r="I16"/>
  <c r="J16"/>
  <c r="F42" s="1"/>
  <c r="H16"/>
  <c r="D42" s="1"/>
  <c r="BH7"/>
  <c r="BH10" s="1"/>
  <c r="BI7"/>
  <c r="BJ7"/>
  <c r="BJ10" s="1"/>
  <c r="BH8"/>
  <c r="BI8"/>
  <c r="BJ8"/>
  <c r="BH9"/>
  <c r="BI9"/>
  <c r="BJ9"/>
  <c r="BI10"/>
  <c r="BH11"/>
  <c r="BI11"/>
  <c r="BJ11"/>
  <c r="BH12"/>
  <c r="BI12"/>
  <c r="BJ12"/>
  <c r="BH13"/>
  <c r="BI13"/>
  <c r="BJ13"/>
  <c r="BH14"/>
  <c r="BI14"/>
  <c r="BJ14"/>
  <c r="BH15"/>
  <c r="BI15"/>
  <c r="BJ15"/>
  <c r="BH16"/>
  <c r="BI16"/>
  <c r="BJ16"/>
  <c r="BH17"/>
  <c r="BI17"/>
  <c r="BJ17"/>
  <c r="BH18"/>
  <c r="BI18"/>
  <c r="BJ18"/>
  <c r="BH19"/>
  <c r="BI19"/>
  <c r="BJ19"/>
  <c r="BH20"/>
  <c r="BI20"/>
  <c r="BJ20"/>
  <c r="BH21"/>
  <c r="BI21"/>
  <c r="BJ21"/>
  <c r="BH22"/>
  <c r="BI22"/>
  <c r="BJ22"/>
  <c r="BH23"/>
  <c r="BI23"/>
  <c r="BH24"/>
  <c r="BI24"/>
  <c r="BJ24"/>
  <c r="BH25"/>
  <c r="BI25"/>
  <c r="BJ25"/>
  <c r="BG25"/>
  <c r="BG24"/>
  <c r="BG23"/>
  <c r="BG22"/>
  <c r="BG21"/>
  <c r="BG20"/>
  <c r="BG19"/>
  <c r="BG18"/>
  <c r="BG17"/>
  <c r="BG16"/>
  <c r="BG15"/>
  <c r="BG14"/>
  <c r="BG13"/>
  <c r="BG12"/>
  <c r="BG11"/>
  <c r="BG9"/>
  <c r="BG8"/>
  <c r="BG7"/>
  <c r="BG10" s="1"/>
  <c r="BI6"/>
  <c r="BH6"/>
  <c r="BJ6"/>
  <c r="BG6"/>
  <c r="AQ6"/>
  <c r="AR6"/>
  <c r="AQ7"/>
  <c r="AQ9" s="1"/>
  <c r="AR7"/>
  <c r="AR10" s="1"/>
  <c r="AQ8"/>
  <c r="AR8"/>
  <c r="AQ11"/>
  <c r="AR11"/>
  <c r="AQ12"/>
  <c r="AR12"/>
  <c r="AQ13"/>
  <c r="AR13"/>
  <c r="AQ14"/>
  <c r="AR14"/>
  <c r="AQ15"/>
  <c r="AR15"/>
  <c r="AQ18"/>
  <c r="AR18"/>
  <c r="AQ19"/>
  <c r="AR19"/>
  <c r="AQ20"/>
  <c r="AR20"/>
  <c r="AQ21"/>
  <c r="AR21"/>
  <c r="AQ22"/>
  <c r="AR22"/>
  <c r="AQ23"/>
  <c r="AR23"/>
  <c r="AQ24"/>
  <c r="AR24"/>
  <c r="AQ25"/>
  <c r="AR25"/>
  <c r="AP25"/>
  <c r="AP24"/>
  <c r="AP23"/>
  <c r="AP22"/>
  <c r="AP21"/>
  <c r="AP20"/>
  <c r="AP19"/>
  <c r="AP18"/>
  <c r="AP17"/>
  <c r="AP15"/>
  <c r="AP14"/>
  <c r="AP13"/>
  <c r="AP12"/>
  <c r="AP11"/>
  <c r="AP9"/>
  <c r="AP8"/>
  <c r="AP7"/>
  <c r="AP6"/>
  <c r="H15"/>
  <c r="AH6"/>
  <c r="AI6"/>
  <c r="AH7"/>
  <c r="AI7"/>
  <c r="AI10" s="1"/>
  <c r="AH8"/>
  <c r="AI8"/>
  <c r="AH9"/>
  <c r="AH10"/>
  <c r="AH11"/>
  <c r="AI11"/>
  <c r="AH12"/>
  <c r="AI12"/>
  <c r="AH13"/>
  <c r="AI13"/>
  <c r="AH14"/>
  <c r="AI14"/>
  <c r="AH15"/>
  <c r="AI15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G25"/>
  <c r="AG24"/>
  <c r="AG23"/>
  <c r="AG22"/>
  <c r="AG21"/>
  <c r="AG18"/>
  <c r="AG17"/>
  <c r="AG15"/>
  <c r="AG14"/>
  <c r="AG13"/>
  <c r="AG12"/>
  <c r="AG11"/>
  <c r="AG8"/>
  <c r="AG7"/>
  <c r="AG10" s="1"/>
  <c r="AG6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Y25"/>
  <c r="Y24"/>
  <c r="V50" s="1"/>
  <c r="Y23"/>
  <c r="Y22"/>
  <c r="Y21"/>
  <c r="Y20"/>
  <c r="Y19"/>
  <c r="Y18"/>
  <c r="Y17"/>
  <c r="Y15"/>
  <c r="Y14"/>
  <c r="Y13"/>
  <c r="Y12"/>
  <c r="Y11"/>
  <c r="Y10"/>
  <c r="Y9"/>
  <c r="Y8"/>
  <c r="Y6"/>
  <c r="Q7"/>
  <c r="Q10" s="1"/>
  <c r="R7"/>
  <c r="R9" s="1"/>
  <c r="Q8"/>
  <c r="R8"/>
  <c r="R10"/>
  <c r="Q11"/>
  <c r="R11"/>
  <c r="Q12"/>
  <c r="R12"/>
  <c r="Q13"/>
  <c r="R13"/>
  <c r="Q14"/>
  <c r="R14"/>
  <c r="Q15"/>
  <c r="R15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P25"/>
  <c r="P24"/>
  <c r="P23"/>
  <c r="P22"/>
  <c r="P21"/>
  <c r="P20"/>
  <c r="P19"/>
  <c r="P18"/>
  <c r="P17"/>
  <c r="P15"/>
  <c r="P14"/>
  <c r="P13"/>
  <c r="P12"/>
  <c r="P11"/>
  <c r="P9"/>
  <c r="P8"/>
  <c r="P7"/>
  <c r="P10" s="1"/>
  <c r="Q6"/>
  <c r="R6"/>
  <c r="P6"/>
  <c r="I9"/>
  <c r="E35" s="1"/>
  <c r="I11"/>
  <c r="J11"/>
  <c r="F37" s="1"/>
  <c r="I12"/>
  <c r="J12"/>
  <c r="I13"/>
  <c r="E39" s="1"/>
  <c r="J13"/>
  <c r="I14"/>
  <c r="J14"/>
  <c r="I15"/>
  <c r="J15"/>
  <c r="F41" s="1"/>
  <c r="I17"/>
  <c r="E43" s="1"/>
  <c r="J17"/>
  <c r="F43" s="1"/>
  <c r="I18"/>
  <c r="J18"/>
  <c r="I19"/>
  <c r="J19"/>
  <c r="F45" s="1"/>
  <c r="I20"/>
  <c r="J20"/>
  <c r="F46" s="1"/>
  <c r="I21"/>
  <c r="J21"/>
  <c r="I22"/>
  <c r="E48" s="1"/>
  <c r="J22"/>
  <c r="F48" s="1"/>
  <c r="I23"/>
  <c r="E49" s="1"/>
  <c r="J23"/>
  <c r="F49" s="1"/>
  <c r="I24"/>
  <c r="E50" s="1"/>
  <c r="J24"/>
  <c r="F50" s="1"/>
  <c r="I25"/>
  <c r="E51" s="1"/>
  <c r="J25"/>
  <c r="F51" s="1"/>
  <c r="H25"/>
  <c r="D51" s="1"/>
  <c r="H24"/>
  <c r="D50" s="1"/>
  <c r="H23"/>
  <c r="D49" s="1"/>
  <c r="H22"/>
  <c r="D48" s="1"/>
  <c r="H21"/>
  <c r="H20"/>
  <c r="D46" s="1"/>
  <c r="H19"/>
  <c r="D45" s="1"/>
  <c r="H18"/>
  <c r="H17"/>
  <c r="D43" s="1"/>
  <c r="H14"/>
  <c r="H13"/>
  <c r="D39" s="1"/>
  <c r="H12"/>
  <c r="D38" s="1"/>
  <c r="H11"/>
  <c r="I8"/>
  <c r="J8"/>
  <c r="F34" s="1"/>
  <c r="H8"/>
  <c r="J7"/>
  <c r="I7"/>
  <c r="H7"/>
  <c r="I6"/>
  <c r="E32" s="1"/>
  <c r="J6"/>
  <c r="H6"/>
  <c r="D32" s="1"/>
  <c r="G23"/>
  <c r="O23"/>
  <c r="X23"/>
  <c r="AF23"/>
  <c r="AO23"/>
  <c r="AW23"/>
  <c r="BF23"/>
  <c r="G24"/>
  <c r="O24"/>
  <c r="X24"/>
  <c r="AF24"/>
  <c r="AO24"/>
  <c r="AW24"/>
  <c r="BF24"/>
  <c r="G25"/>
  <c r="O25"/>
  <c r="X25"/>
  <c r="AF25"/>
  <c r="AO25"/>
  <c r="AW25"/>
  <c r="BF25"/>
  <c r="F40" l="1"/>
  <c r="J40" s="1"/>
  <c r="E37"/>
  <c r="I37" s="1"/>
  <c r="E46"/>
  <c r="E34"/>
  <c r="I34" s="1"/>
  <c r="F44"/>
  <c r="E42"/>
  <c r="E41"/>
  <c r="I41" s="1"/>
  <c r="F39"/>
  <c r="D41"/>
  <c r="H41" s="1"/>
  <c r="D37"/>
  <c r="F38"/>
  <c r="J10"/>
  <c r="F36" s="1"/>
  <c r="F33"/>
  <c r="J33" s="1"/>
  <c r="F32"/>
  <c r="E38"/>
  <c r="F47"/>
  <c r="X45"/>
  <c r="E47"/>
  <c r="I10"/>
  <c r="E36" s="1"/>
  <c r="E33"/>
  <c r="H10"/>
  <c r="D36" s="1"/>
  <c r="D33"/>
  <c r="D34"/>
  <c r="D40"/>
  <c r="H40" s="1"/>
  <c r="E40"/>
  <c r="DX24"/>
  <c r="DZ24" s="1"/>
  <c r="CW24"/>
  <c r="D47"/>
  <c r="H47" s="1"/>
  <c r="E45"/>
  <c r="E44"/>
  <c r="I44" s="1"/>
  <c r="D44"/>
  <c r="H9"/>
  <c r="D35" s="1"/>
  <c r="Q9"/>
  <c r="N38" s="1"/>
  <c r="R38" s="1"/>
  <c r="AQ10"/>
  <c r="AP36" s="1"/>
  <c r="AU36" s="1"/>
  <c r="AX9"/>
  <c r="BA9" s="1"/>
  <c r="J9"/>
  <c r="F35" s="1"/>
  <c r="AI9"/>
  <c r="AG35" s="1"/>
  <c r="AK35" s="1"/>
  <c r="AG9"/>
  <c r="AR9"/>
  <c r="AQ35" s="1"/>
  <c r="AV35" s="1"/>
  <c r="I32"/>
  <c r="V34"/>
  <c r="Z34" s="1"/>
  <c r="AO33"/>
  <c r="AT33" s="1"/>
  <c r="H32"/>
  <c r="AP10"/>
  <c r="AO39" s="1"/>
  <c r="AT39" s="1"/>
  <c r="H33"/>
  <c r="AF15" i="69"/>
  <c r="AJ15" s="1"/>
  <c r="J15"/>
  <c r="I15"/>
  <c r="V14"/>
  <c r="Z14" s="1"/>
  <c r="H15"/>
  <c r="AG15"/>
  <c r="AK15" s="1"/>
  <c r="AY16"/>
  <c r="CY16" s="1"/>
  <c r="M14"/>
  <c r="Q14" s="1"/>
  <c r="J14"/>
  <c r="I14"/>
  <c r="AG14"/>
  <c r="AK14" s="1"/>
  <c r="N14"/>
  <c r="O19" i="63"/>
  <c r="S19" s="1"/>
  <c r="BK43" i="68"/>
  <c r="BQ43" s="1"/>
  <c r="CS25"/>
  <c r="CV25" s="1"/>
  <c r="CW25" s="1"/>
  <c r="CS23"/>
  <c r="CV23" s="1"/>
  <c r="DD24"/>
  <c r="DE24" s="1"/>
  <c r="AU16" i="69"/>
  <c r="BT15"/>
  <c r="BZ15" s="1"/>
  <c r="AP14"/>
  <c r="AU14" s="1"/>
  <c r="AQ15"/>
  <c r="AV15" s="1"/>
  <c r="V16"/>
  <c r="Z16" s="1"/>
  <c r="X14"/>
  <c r="O16"/>
  <c r="S16" s="1"/>
  <c r="BU14"/>
  <c r="CA14" s="1"/>
  <c r="BE15"/>
  <c r="DE15" s="1"/>
  <c r="BV15"/>
  <c r="CB15" s="1"/>
  <c r="BU15"/>
  <c r="CA15" s="1"/>
  <c r="BT16"/>
  <c r="BZ16" s="1"/>
  <c r="AP15"/>
  <c r="AU15" s="1"/>
  <c r="O15"/>
  <c r="S15" s="1"/>
  <c r="N15"/>
  <c r="R15" s="1"/>
  <c r="M16"/>
  <c r="Q16" s="1"/>
  <c r="I16"/>
  <c r="O14"/>
  <c r="DI15"/>
  <c r="DI16"/>
  <c r="BA16"/>
  <c r="BA15"/>
  <c r="BA14"/>
  <c r="DI14"/>
  <c r="BS15"/>
  <c r="BY15" s="1"/>
  <c r="BV14"/>
  <c r="CB14" s="1"/>
  <c r="AO15"/>
  <c r="AT15" s="1"/>
  <c r="N16"/>
  <c r="R16" s="1"/>
  <c r="X16"/>
  <c r="AB16" s="1"/>
  <c r="W15"/>
  <c r="AA15" s="1"/>
  <c r="AA14"/>
  <c r="AY14"/>
  <c r="M15"/>
  <c r="AE15"/>
  <c r="AI15" s="1"/>
  <c r="BE16"/>
  <c r="DE16" s="1"/>
  <c r="AZ14"/>
  <c r="AY15"/>
  <c r="CY15" s="1"/>
  <c r="AP19" i="66"/>
  <c r="AU19" s="1"/>
  <c r="M20"/>
  <c r="Q20" s="1"/>
  <c r="BL18"/>
  <c r="BR18" s="1"/>
  <c r="W17" i="63"/>
  <c r="AA17" s="1"/>
  <c r="AP17"/>
  <c r="AU17" s="1"/>
  <c r="BJ17"/>
  <c r="BP17" s="1"/>
  <c r="AF20"/>
  <c r="AJ20" s="1"/>
  <c r="AZ20"/>
  <c r="BE20" s="1"/>
  <c r="N18"/>
  <c r="R18" s="1"/>
  <c r="AZ18"/>
  <c r="BE18" s="1"/>
  <c r="AY18"/>
  <c r="BD18" s="1"/>
  <c r="AY20"/>
  <c r="BD20" s="1"/>
  <c r="BA19"/>
  <c r="BF19" s="1"/>
  <c r="AY19"/>
  <c r="BD19" s="1"/>
  <c r="AZ16"/>
  <c r="BE16" s="1"/>
  <c r="BA16"/>
  <c r="BF16" s="1"/>
  <c r="BA17"/>
  <c r="BF17" s="1"/>
  <c r="AZ17"/>
  <c r="BE17" s="1"/>
  <c r="AZ19"/>
  <c r="BE19" s="1"/>
  <c r="AY17"/>
  <c r="BD17" s="1"/>
  <c r="AO18"/>
  <c r="AT18" s="1"/>
  <c r="AY16"/>
  <c r="BD16" s="1"/>
  <c r="BA18"/>
  <c r="BF18" s="1"/>
  <c r="N20"/>
  <c r="R20" s="1"/>
  <c r="BA20"/>
  <c r="BF20" s="1"/>
  <c r="AE17" i="66"/>
  <c r="AI17" s="1"/>
  <c r="M18"/>
  <c r="Q18" s="1"/>
  <c r="AE18"/>
  <c r="AI18" s="1"/>
  <c r="AQ18"/>
  <c r="AV18" s="1"/>
  <c r="BK18"/>
  <c r="BQ18" s="1"/>
  <c r="N17"/>
  <c r="R17" s="1"/>
  <c r="AF17"/>
  <c r="AJ17" s="1"/>
  <c r="V17"/>
  <c r="Z17" s="1"/>
  <c r="AQ19"/>
  <c r="AV19" s="1"/>
  <c r="I16"/>
  <c r="AF16"/>
  <c r="AJ16" s="1"/>
  <c r="W16"/>
  <c r="AA16" s="1"/>
  <c r="AP16"/>
  <c r="AU16" s="1"/>
  <c r="O17"/>
  <c r="S17" s="1"/>
  <c r="AG17"/>
  <c r="AK17" s="1"/>
  <c r="W18"/>
  <c r="AA18" s="1"/>
  <c r="BJ18"/>
  <c r="BP18" s="1"/>
  <c r="AQ17"/>
  <c r="AV17" s="1"/>
  <c r="BK17"/>
  <c r="BQ17" s="1"/>
  <c r="I18"/>
  <c r="AO18"/>
  <c r="V19"/>
  <c r="Z19" s="1"/>
  <c r="AF19"/>
  <c r="AJ19" s="1"/>
  <c r="O18"/>
  <c r="S18" s="1"/>
  <c r="M17"/>
  <c r="BL17"/>
  <c r="BR17" s="1"/>
  <c r="X16"/>
  <c r="AB16" s="1"/>
  <c r="AQ16"/>
  <c r="AV16" s="1"/>
  <c r="H19"/>
  <c r="BL20"/>
  <c r="BR20" s="1"/>
  <c r="O20"/>
  <c r="S20" s="1"/>
  <c r="BE17"/>
  <c r="BE16"/>
  <c r="BJ16"/>
  <c r="BP16" s="1"/>
  <c r="X17"/>
  <c r="AB17" s="1"/>
  <c r="AP17"/>
  <c r="AU17" s="1"/>
  <c r="BK19"/>
  <c r="BQ19" s="1"/>
  <c r="AQ20"/>
  <c r="AV20" s="1"/>
  <c r="BK20"/>
  <c r="BQ20" s="1"/>
  <c r="BD17"/>
  <c r="CO18"/>
  <c r="AP18"/>
  <c r="AU18" s="1"/>
  <c r="BD20"/>
  <c r="H16"/>
  <c r="W17"/>
  <c r="AA17" s="1"/>
  <c r="BI17"/>
  <c r="BO17" s="1"/>
  <c r="N18"/>
  <c r="R18" s="1"/>
  <c r="AF18"/>
  <c r="AJ18" s="1"/>
  <c r="BF16"/>
  <c r="BE18"/>
  <c r="V20"/>
  <c r="Z20" s="1"/>
  <c r="X20"/>
  <c r="AB20" s="1"/>
  <c r="BJ17"/>
  <c r="BP17" s="1"/>
  <c r="BE19"/>
  <c r="X19"/>
  <c r="AB19" s="1"/>
  <c r="BF18"/>
  <c r="AE16"/>
  <c r="AI16" s="1"/>
  <c r="H17"/>
  <c r="I19"/>
  <c r="BL19"/>
  <c r="BR19" s="1"/>
  <c r="BD19"/>
  <c r="BB20"/>
  <c r="W19"/>
  <c r="AA19" s="1"/>
  <c r="AO16"/>
  <c r="AT16" s="1"/>
  <c r="BB17"/>
  <c r="BF20"/>
  <c r="X18"/>
  <c r="AB18" s="1"/>
  <c r="BI18"/>
  <c r="BO18" s="1"/>
  <c r="BJ19"/>
  <c r="BP19" s="1"/>
  <c r="AF20"/>
  <c r="AJ20" s="1"/>
  <c r="BD16"/>
  <c r="BF17"/>
  <c r="BE20"/>
  <c r="BB18"/>
  <c r="BD18"/>
  <c r="BK16"/>
  <c r="BQ16" s="1"/>
  <c r="H18"/>
  <c r="AG18"/>
  <c r="AK18" s="1"/>
  <c r="AP20"/>
  <c r="AU20" s="1"/>
  <c r="BJ20"/>
  <c r="BP20" s="1"/>
  <c r="BF19"/>
  <c r="AF40" i="68"/>
  <c r="AJ40" s="1"/>
  <c r="BB47"/>
  <c r="K11"/>
  <c r="V51"/>
  <c r="Z51" s="1"/>
  <c r="AE41"/>
  <c r="AI41" s="1"/>
  <c r="AG43"/>
  <c r="AQ38"/>
  <c r="AV38" s="1"/>
  <c r="BK42"/>
  <c r="BQ42" s="1"/>
  <c r="BB40"/>
  <c r="J50"/>
  <c r="N32"/>
  <c r="R32" s="1"/>
  <c r="V33"/>
  <c r="Z33" s="1"/>
  <c r="BK45"/>
  <c r="BQ45" s="1"/>
  <c r="BI44"/>
  <c r="BO44" s="1"/>
  <c r="BK44"/>
  <c r="BQ44" s="1"/>
  <c r="W49"/>
  <c r="AA49" s="1"/>
  <c r="AG39"/>
  <c r="AK39" s="1"/>
  <c r="AO50"/>
  <c r="BA7"/>
  <c r="FZ13"/>
  <c r="BW13"/>
  <c r="X32"/>
  <c r="AB32" s="1"/>
  <c r="AE47"/>
  <c r="AF50"/>
  <c r="BK49"/>
  <c r="BQ49" s="1"/>
  <c r="M47"/>
  <c r="Q47" s="1"/>
  <c r="V48"/>
  <c r="X40"/>
  <c r="AB40" s="1"/>
  <c r="BJ38"/>
  <c r="BP38" s="1"/>
  <c r="BW12"/>
  <c r="AB20"/>
  <c r="AG49"/>
  <c r="AG45"/>
  <c r="AG40"/>
  <c r="AK40" s="1"/>
  <c r="AG36"/>
  <c r="AK36" s="1"/>
  <c r="BI51"/>
  <c r="BO51" s="1"/>
  <c r="W36"/>
  <c r="AA36" s="1"/>
  <c r="X51"/>
  <c r="AF47"/>
  <c r="AJ47" s="1"/>
  <c r="AP38"/>
  <c r="AU38" s="1"/>
  <c r="BJ34"/>
  <c r="BP34" s="1"/>
  <c r="BW8"/>
  <c r="AO41"/>
  <c r="AQ44"/>
  <c r="AS8"/>
  <c r="BJ45"/>
  <c r="BP45" s="1"/>
  <c r="BK34"/>
  <c r="BQ34" s="1"/>
  <c r="W32"/>
  <c r="AA32" s="1"/>
  <c r="DE11"/>
  <c r="X44"/>
  <c r="AF35"/>
  <c r="AJ35" s="1"/>
  <c r="AS23"/>
  <c r="M36"/>
  <c r="Q36" s="1"/>
  <c r="X41"/>
  <c r="AB41" s="1"/>
  <c r="AQ41"/>
  <c r="AV41" s="1"/>
  <c r="M43"/>
  <c r="Q43" s="1"/>
  <c r="AG46"/>
  <c r="EJ12"/>
  <c r="N49"/>
  <c r="R49" s="1"/>
  <c r="V41"/>
  <c r="X48"/>
  <c r="AF48"/>
  <c r="AJ48" s="1"/>
  <c r="CV13"/>
  <c r="CE20"/>
  <c r="BW21"/>
  <c r="BD47"/>
  <c r="M39"/>
  <c r="Q39" s="1"/>
  <c r="AE50"/>
  <c r="AI50" s="1"/>
  <c r="AQ39"/>
  <c r="AV39" s="1"/>
  <c r="BK48"/>
  <c r="BQ48" s="1"/>
  <c r="CV16"/>
  <c r="X50"/>
  <c r="N51"/>
  <c r="R51" s="1"/>
  <c r="BK35"/>
  <c r="BQ35" s="1"/>
  <c r="M46"/>
  <c r="AG32"/>
  <c r="AK32" s="1"/>
  <c r="GJ7"/>
  <c r="AP39"/>
  <c r="AU39" s="1"/>
  <c r="AP41"/>
  <c r="AU41" s="1"/>
  <c r="AP37"/>
  <c r="AU37" s="1"/>
  <c r="BK41"/>
  <c r="BQ41" s="1"/>
  <c r="V45"/>
  <c r="Z45" s="1"/>
  <c r="BI41"/>
  <c r="BO41" s="1"/>
  <c r="BK23"/>
  <c r="AQ43"/>
  <c r="FR6"/>
  <c r="J49"/>
  <c r="N48"/>
  <c r="R48" s="1"/>
  <c r="N44"/>
  <c r="R44" s="1"/>
  <c r="X47"/>
  <c r="BK47"/>
  <c r="BQ47" s="1"/>
  <c r="BK16"/>
  <c r="BK39"/>
  <c r="BQ39" s="1"/>
  <c r="O42"/>
  <c r="S42" s="1"/>
  <c r="AO42"/>
  <c r="ER16"/>
  <c r="EV16" s="1"/>
  <c r="EZ16" s="1"/>
  <c r="FD16" s="1"/>
  <c r="FH16" s="1"/>
  <c r="FL16" s="1"/>
  <c r="FP16" s="1"/>
  <c r="EJ20"/>
  <c r="ER24"/>
  <c r="EV24" s="1"/>
  <c r="EZ24" s="1"/>
  <c r="FD24" s="1"/>
  <c r="FH24" s="1"/>
  <c r="FL24" s="1"/>
  <c r="FP24" s="1"/>
  <c r="BD40"/>
  <c r="N37"/>
  <c r="R37" s="1"/>
  <c r="K13"/>
  <c r="O46"/>
  <c r="S46" s="1"/>
  <c r="W33"/>
  <c r="AA33" s="1"/>
  <c r="AF37"/>
  <c r="AJ37" s="1"/>
  <c r="AF33"/>
  <c r="AJ33" s="1"/>
  <c r="BK32"/>
  <c r="BQ32" s="1"/>
  <c r="BI48"/>
  <c r="BO48" s="1"/>
  <c r="BK50"/>
  <c r="BQ50" s="1"/>
  <c r="V47"/>
  <c r="EJ7"/>
  <c r="FA7"/>
  <c r="M45"/>
  <c r="Q45" s="1"/>
  <c r="N47"/>
  <c r="R47" s="1"/>
  <c r="V37"/>
  <c r="Z37" s="1"/>
  <c r="AG50"/>
  <c r="AG33"/>
  <c r="AK33" s="1"/>
  <c r="AO51"/>
  <c r="AP44"/>
  <c r="AP34"/>
  <c r="AU34" s="1"/>
  <c r="W38"/>
  <c r="AA38" s="1"/>
  <c r="BI50"/>
  <c r="BO50" s="1"/>
  <c r="FA13"/>
  <c r="ER18"/>
  <c r="EV18" s="1"/>
  <c r="EZ18" s="1"/>
  <c r="FD18" s="1"/>
  <c r="FH18" s="1"/>
  <c r="FL18" s="1"/>
  <c r="FP18" s="1"/>
  <c r="FZ21"/>
  <c r="EJ23"/>
  <c r="AP42"/>
  <c r="BB37"/>
  <c r="BK51"/>
  <c r="BQ51" s="1"/>
  <c r="BW17"/>
  <c r="BL44"/>
  <c r="BR44" s="1"/>
  <c r="FI7"/>
  <c r="I46"/>
  <c r="M33"/>
  <c r="BU33" s="1"/>
  <c r="S13"/>
  <c r="O35"/>
  <c r="S35" s="1"/>
  <c r="AB22"/>
  <c r="AE33"/>
  <c r="AI33" s="1"/>
  <c r="AF39"/>
  <c r="AJ39" s="1"/>
  <c r="AB15"/>
  <c r="AS13"/>
  <c r="AO48"/>
  <c r="BK10"/>
  <c r="BK46"/>
  <c r="BQ46" s="1"/>
  <c r="BK38"/>
  <c r="BQ38" s="1"/>
  <c r="BJ33"/>
  <c r="BP33" s="1"/>
  <c r="V36"/>
  <c r="Z36" s="1"/>
  <c r="O38"/>
  <c r="S38" s="1"/>
  <c r="BK40"/>
  <c r="BQ40" s="1"/>
  <c r="BW20"/>
  <c r="FZ7"/>
  <c r="FZ10"/>
  <c r="FZ25"/>
  <c r="S25"/>
  <c r="N39"/>
  <c r="R39" s="1"/>
  <c r="AG47"/>
  <c r="BI37"/>
  <c r="BO37" s="1"/>
  <c r="CV11"/>
  <c r="BL40"/>
  <c r="BR40" s="1"/>
  <c r="AP51"/>
  <c r="AE40"/>
  <c r="AI40" s="1"/>
  <c r="AG44"/>
  <c r="AP32"/>
  <c r="AU32" s="1"/>
  <c r="BL46"/>
  <c r="BR46" s="1"/>
  <c r="BK33"/>
  <c r="BQ33" s="1"/>
  <c r="CV12"/>
  <c r="BW14"/>
  <c r="BI46"/>
  <c r="BO46" s="1"/>
  <c r="EJ15"/>
  <c r="BB33"/>
  <c r="O47"/>
  <c r="S47" s="1"/>
  <c r="AE34"/>
  <c r="AI34" s="1"/>
  <c r="GJ6"/>
  <c r="H46"/>
  <c r="J37"/>
  <c r="M40"/>
  <c r="Q40" s="1"/>
  <c r="K19"/>
  <c r="M48"/>
  <c r="Q48" s="1"/>
  <c r="S23"/>
  <c r="AB14"/>
  <c r="AE39"/>
  <c r="AI39" s="1"/>
  <c r="AF36"/>
  <c r="AJ36" s="1"/>
  <c r="AQ46"/>
  <c r="AQ36"/>
  <c r="AV36" s="1"/>
  <c r="AQ32"/>
  <c r="AV32" s="1"/>
  <c r="BK8"/>
  <c r="BI42"/>
  <c r="BO42" s="1"/>
  <c r="BJ47"/>
  <c r="BP47" s="1"/>
  <c r="CE13"/>
  <c r="DE16"/>
  <c r="AO44"/>
  <c r="AO49"/>
  <c r="O51"/>
  <c r="S51" s="1"/>
  <c r="FR15"/>
  <c r="FF18"/>
  <c r="FF19"/>
  <c r="AI45" s="1"/>
  <c r="FG25"/>
  <c r="FK25" s="1"/>
  <c r="FO25" s="1"/>
  <c r="EX23"/>
  <c r="FB23" s="1"/>
  <c r="FF23" s="1"/>
  <c r="EX17"/>
  <c r="FB17" s="1"/>
  <c r="FF17" s="1"/>
  <c r="FO23"/>
  <c r="EX21"/>
  <c r="FB21" s="1"/>
  <c r="FF21" s="1"/>
  <c r="BF50"/>
  <c r="BG50" s="1"/>
  <c r="BF46"/>
  <c r="BG46" s="1"/>
  <c r="BB42"/>
  <c r="BF42"/>
  <c r="BG42" s="1"/>
  <c r="BB38"/>
  <c r="BF38"/>
  <c r="BG38" s="1"/>
  <c r="BF34"/>
  <c r="BG34" s="1"/>
  <c r="BF51"/>
  <c r="BG51" s="1"/>
  <c r="BF47"/>
  <c r="BB43"/>
  <c r="BF43"/>
  <c r="BG43" s="1"/>
  <c r="BB39"/>
  <c r="BF39"/>
  <c r="BG39" s="1"/>
  <c r="BB35"/>
  <c r="BF35"/>
  <c r="BG35" s="1"/>
  <c r="AP46"/>
  <c r="AJ6"/>
  <c r="AG48"/>
  <c r="K6"/>
  <c r="AP35"/>
  <c r="AU35" s="1"/>
  <c r="BI43"/>
  <c r="BO43" s="1"/>
  <c r="BK18"/>
  <c r="BJ36"/>
  <c r="BP36" s="1"/>
  <c r="AS16"/>
  <c r="BW6"/>
  <c r="BL36"/>
  <c r="BR36" s="1"/>
  <c r="CE11"/>
  <c r="N45"/>
  <c r="R45" s="1"/>
  <c r="EJ8"/>
  <c r="FR8"/>
  <c r="GJ8"/>
  <c r="EJ14"/>
  <c r="FA14"/>
  <c r="EJ17"/>
  <c r="ER19"/>
  <c r="EV19" s="1"/>
  <c r="EZ19" s="1"/>
  <c r="FD19" s="1"/>
  <c r="FH19" s="1"/>
  <c r="FL19" s="1"/>
  <c r="FP19" s="1"/>
  <c r="GJ21"/>
  <c r="FZ22"/>
  <c r="W46"/>
  <c r="AA46" s="1"/>
  <c r="AQ42"/>
  <c r="BB46"/>
  <c r="O32"/>
  <c r="S32" s="1"/>
  <c r="O45"/>
  <c r="AB6"/>
  <c r="V49"/>
  <c r="AF49"/>
  <c r="AJ49" s="1"/>
  <c r="AF45"/>
  <c r="AF32"/>
  <c r="AJ32" s="1"/>
  <c r="AQ45"/>
  <c r="CV8"/>
  <c r="X36"/>
  <c r="AB36" s="1"/>
  <c r="BK36"/>
  <c r="BQ36" s="1"/>
  <c r="V42"/>
  <c r="CE42" s="1"/>
  <c r="W50"/>
  <c r="BJ50"/>
  <c r="BP50" s="1"/>
  <c r="BL51"/>
  <c r="BR51" s="1"/>
  <c r="ER6"/>
  <c r="ER7"/>
  <c r="FA9"/>
  <c r="FR9"/>
  <c r="ER10"/>
  <c r="FA11"/>
  <c r="FR11"/>
  <c r="GJ11"/>
  <c r="FZ17"/>
  <c r="O49"/>
  <c r="S49" s="1"/>
  <c r="BD33"/>
  <c r="BF40"/>
  <c r="S7"/>
  <c r="AO47"/>
  <c r="AT47" s="1"/>
  <c r="AB24"/>
  <c r="AQ34"/>
  <c r="AV34" s="1"/>
  <c r="AF46"/>
  <c r="AJ46" s="1"/>
  <c r="EU24"/>
  <c r="EY24" s="1"/>
  <c r="FC24" s="1"/>
  <c r="N43"/>
  <c r="R43" s="1"/>
  <c r="AS25"/>
  <c r="FA12"/>
  <c r="FR12"/>
  <c r="ER14"/>
  <c r="FZ14"/>
  <c r="BB48"/>
  <c r="BF48"/>
  <c r="BG48" s="1"/>
  <c r="BB44"/>
  <c r="BF44"/>
  <c r="BG44" s="1"/>
  <c r="BB36"/>
  <c r="BF36"/>
  <c r="BG36" s="1"/>
  <c r="BF32"/>
  <c r="BG32" s="1"/>
  <c r="BF49"/>
  <c r="BG49" s="1"/>
  <c r="BF45"/>
  <c r="BG45" s="1"/>
  <c r="BB41"/>
  <c r="BF41"/>
  <c r="BG41" s="1"/>
  <c r="BF37"/>
  <c r="BF33"/>
  <c r="AB13"/>
  <c r="AS12"/>
  <c r="BA15"/>
  <c r="K17"/>
  <c r="O37"/>
  <c r="S37" s="1"/>
  <c r="AE37"/>
  <c r="AI37" s="1"/>
  <c r="AF41"/>
  <c r="AJ41" s="1"/>
  <c r="AQ40"/>
  <c r="AV40" s="1"/>
  <c r="BI40"/>
  <c r="BO40" s="1"/>
  <c r="BL47"/>
  <c r="BR47" s="1"/>
  <c r="AI42"/>
  <c r="N46"/>
  <c r="R46" s="1"/>
  <c r="M49"/>
  <c r="Q49" s="1"/>
  <c r="EU16"/>
  <c r="EY16" s="1"/>
  <c r="FC16" s="1"/>
  <c r="FG16" s="1"/>
  <c r="FK16" s="1"/>
  <c r="K8"/>
  <c r="N34"/>
  <c r="R34" s="1"/>
  <c r="V46"/>
  <c r="CE46" s="1"/>
  <c r="X33"/>
  <c r="AE36"/>
  <c r="AI36" s="1"/>
  <c r="AG41"/>
  <c r="AK41" s="1"/>
  <c r="AG37"/>
  <c r="AK37" s="1"/>
  <c r="S20"/>
  <c r="AP33"/>
  <c r="AU33" s="1"/>
  <c r="BJ32"/>
  <c r="BP32" s="1"/>
  <c r="BI39"/>
  <c r="BO39" s="1"/>
  <c r="BI47"/>
  <c r="BO47" s="1"/>
  <c r="BL50"/>
  <c r="BR50" s="1"/>
  <c r="BJ40"/>
  <c r="BP40" s="1"/>
  <c r="BL34"/>
  <c r="BR34" s="1"/>
  <c r="M32"/>
  <c r="Q32" s="1"/>
  <c r="O40"/>
  <c r="S40" s="1"/>
  <c r="W41"/>
  <c r="AA41" s="1"/>
  <c r="O44"/>
  <c r="S44" s="1"/>
  <c r="W45"/>
  <c r="AP48"/>
  <c r="BJ48"/>
  <c r="BP48" s="1"/>
  <c r="O50"/>
  <c r="H39"/>
  <c r="K23"/>
  <c r="I49"/>
  <c r="K14"/>
  <c r="M44"/>
  <c r="Q44" s="1"/>
  <c r="O43"/>
  <c r="S43" s="1"/>
  <c r="J34"/>
  <c r="AB10"/>
  <c r="AB19"/>
  <c r="W51"/>
  <c r="AB21"/>
  <c r="W43"/>
  <c r="AE35"/>
  <c r="AI35" s="1"/>
  <c r="AE44"/>
  <c r="AF51"/>
  <c r="AF43"/>
  <c r="AF38"/>
  <c r="AJ38" s="1"/>
  <c r="AF34"/>
  <c r="AJ34" s="1"/>
  <c r="AO35"/>
  <c r="AT35" s="1"/>
  <c r="AS18"/>
  <c r="AQ47"/>
  <c r="AQ37"/>
  <c r="AV37" s="1"/>
  <c r="AQ33"/>
  <c r="AV33" s="1"/>
  <c r="BK12"/>
  <c r="BK25"/>
  <c r="BL37"/>
  <c r="BR37" s="1"/>
  <c r="BK9"/>
  <c r="AP43"/>
  <c r="BA10"/>
  <c r="AO34"/>
  <c r="BL35"/>
  <c r="BR35" s="1"/>
  <c r="CE10"/>
  <c r="W37"/>
  <c r="AA37" s="1"/>
  <c r="N40"/>
  <c r="R40" s="1"/>
  <c r="BW15"/>
  <c r="X43"/>
  <c r="EJ6"/>
  <c r="FA6"/>
  <c r="FZ9"/>
  <c r="EJ16"/>
  <c r="FZ18"/>
  <c r="FZ19"/>
  <c r="FZ20"/>
  <c r="GJ25"/>
  <c r="N42"/>
  <c r="R42" s="1"/>
  <c r="BD37"/>
  <c r="BJ44"/>
  <c r="BP44" s="1"/>
  <c r="EU18"/>
  <c r="S15"/>
  <c r="K25"/>
  <c r="V38"/>
  <c r="Z38" s="1"/>
  <c r="BA6"/>
  <c r="CV17"/>
  <c r="H48"/>
  <c r="S22"/>
  <c r="V35"/>
  <c r="Z35" s="1"/>
  <c r="V44"/>
  <c r="X34"/>
  <c r="AB34" s="1"/>
  <c r="AE43"/>
  <c r="AG51"/>
  <c r="AG38"/>
  <c r="AK38" s="1"/>
  <c r="AG34"/>
  <c r="AK34" s="1"/>
  <c r="AO43"/>
  <c r="BI32"/>
  <c r="BO32" s="1"/>
  <c r="BK20"/>
  <c r="AS17"/>
  <c r="X35"/>
  <c r="CV10"/>
  <c r="X38"/>
  <c r="AB38" s="1"/>
  <c r="X46"/>
  <c r="FR7"/>
  <c r="FA10"/>
  <c r="FI12"/>
  <c r="FZ12"/>
  <c r="FR13"/>
  <c r="ER20"/>
  <c r="EV20" s="1"/>
  <c r="EZ20" s="1"/>
  <c r="FD20" s="1"/>
  <c r="FH20" s="1"/>
  <c r="FL20" s="1"/>
  <c r="FP20" s="1"/>
  <c r="BJ51"/>
  <c r="BP51" s="1"/>
  <c r="AJ20"/>
  <c r="BL42"/>
  <c r="BR42" s="1"/>
  <c r="AG42"/>
  <c r="X42"/>
  <c r="W42"/>
  <c r="H49"/>
  <c r="H45"/>
  <c r="CV18"/>
  <c r="AF44"/>
  <c r="CN18"/>
  <c r="W44"/>
  <c r="CE18"/>
  <c r="BW18"/>
  <c r="AJ18"/>
  <c r="CO44"/>
  <c r="AB18"/>
  <c r="S18"/>
  <c r="K18"/>
  <c r="BL43"/>
  <c r="BR43" s="1"/>
  <c r="BJ43"/>
  <c r="CE17"/>
  <c r="BK17"/>
  <c r="AJ17"/>
  <c r="AB17"/>
  <c r="V43"/>
  <c r="CO43"/>
  <c r="S17"/>
  <c r="BL45"/>
  <c r="BR45" s="1"/>
  <c r="DW19"/>
  <c r="BI45"/>
  <c r="BO45" s="1"/>
  <c r="AP45"/>
  <c r="DE19"/>
  <c r="AO45"/>
  <c r="CV19"/>
  <c r="CE19"/>
  <c r="BW19"/>
  <c r="BK19"/>
  <c r="BB45"/>
  <c r="AS19"/>
  <c r="AJ19"/>
  <c r="S19"/>
  <c r="CO45"/>
  <c r="BB50"/>
  <c r="N50"/>
  <c r="R50" s="1"/>
  <c r="BK24"/>
  <c r="AS24"/>
  <c r="AP50"/>
  <c r="AJ24"/>
  <c r="CO50"/>
  <c r="S24"/>
  <c r="M50"/>
  <c r="K24"/>
  <c r="H50"/>
  <c r="BL48"/>
  <c r="BR48" s="1"/>
  <c r="O48"/>
  <c r="S48" s="1"/>
  <c r="BK22"/>
  <c r="AS22"/>
  <c r="AJ22"/>
  <c r="W48"/>
  <c r="CO48"/>
  <c r="K22"/>
  <c r="AP47"/>
  <c r="CV21"/>
  <c r="CE21"/>
  <c r="BK21"/>
  <c r="AS21"/>
  <c r="CO47"/>
  <c r="AJ21"/>
  <c r="W47"/>
  <c r="S21"/>
  <c r="K21"/>
  <c r="BB51"/>
  <c r="CO51"/>
  <c r="AJ25"/>
  <c r="AB25"/>
  <c r="M51"/>
  <c r="BR49"/>
  <c r="BJ49"/>
  <c r="BP49" s="1"/>
  <c r="BI49"/>
  <c r="BB49"/>
  <c r="AP49"/>
  <c r="CO49"/>
  <c r="AJ23"/>
  <c r="X49"/>
  <c r="AB23"/>
  <c r="AO46"/>
  <c r="CV20"/>
  <c r="BJ46"/>
  <c r="BP46" s="1"/>
  <c r="AS20"/>
  <c r="CO46"/>
  <c r="K20"/>
  <c r="CE16"/>
  <c r="BW16"/>
  <c r="BJ42"/>
  <c r="BP42" s="1"/>
  <c r="AJ16"/>
  <c r="AF42"/>
  <c r="Q42"/>
  <c r="CO42"/>
  <c r="BU42"/>
  <c r="BI20" i="66"/>
  <c r="AO20"/>
  <c r="AG20"/>
  <c r="AK20" s="1"/>
  <c r="AE20"/>
  <c r="AI20" s="1"/>
  <c r="W20"/>
  <c r="AA20" s="1"/>
  <c r="N20"/>
  <c r="R20" s="1"/>
  <c r="CO20"/>
  <c r="E20"/>
  <c r="I20" s="1"/>
  <c r="D20"/>
  <c r="H20" s="1"/>
  <c r="AO20" i="63"/>
  <c r="AT20" s="1"/>
  <c r="M20"/>
  <c r="Q20" s="1"/>
  <c r="H20"/>
  <c r="BL16" i="66"/>
  <c r="BR16" s="1"/>
  <c r="BI19"/>
  <c r="BO19" s="1"/>
  <c r="AG19"/>
  <c r="AK19" s="1"/>
  <c r="AG16"/>
  <c r="AK16" s="1"/>
  <c r="M16"/>
  <c r="Q16" s="1"/>
  <c r="O16"/>
  <c r="S16" s="1"/>
  <c r="BI16"/>
  <c r="BO16" s="1"/>
  <c r="BB16"/>
  <c r="CO16"/>
  <c r="AE19"/>
  <c r="AI19" s="1"/>
  <c r="CO19"/>
  <c r="N16"/>
  <c r="R16" s="1"/>
  <c r="CO17"/>
  <c r="V18"/>
  <c r="BB19"/>
  <c r="N19"/>
  <c r="R19" s="1"/>
  <c r="M19"/>
  <c r="AO19"/>
  <c r="F20"/>
  <c r="AO17"/>
  <c r="V16"/>
  <c r="O19"/>
  <c r="S19" s="1"/>
  <c r="X19" i="63"/>
  <c r="AB19" s="1"/>
  <c r="BT14" i="69"/>
  <c r="BZ14" s="1"/>
  <c r="AO14"/>
  <c r="AT14" s="1"/>
  <c r="AF14"/>
  <c r="BU16"/>
  <c r="CA16" s="1"/>
  <c r="AG16"/>
  <c r="AK16" s="1"/>
  <c r="AF16"/>
  <c r="AJ16" s="1"/>
  <c r="AR16"/>
  <c r="AV16"/>
  <c r="AQ14"/>
  <c r="AE16"/>
  <c r="AI16" s="1"/>
  <c r="BS16"/>
  <c r="AE14"/>
  <c r="AI14" s="1"/>
  <c r="BS14"/>
  <c r="AT16"/>
  <c r="X15"/>
  <c r="AA16"/>
  <c r="V15"/>
  <c r="GJ15" i="68"/>
  <c r="FZ15"/>
  <c r="FI15"/>
  <c r="FA15"/>
  <c r="ER15"/>
  <c r="BL41"/>
  <c r="BR41" s="1"/>
  <c r="BJ41"/>
  <c r="BP41" s="1"/>
  <c r="DM15"/>
  <c r="CV15"/>
  <c r="M41"/>
  <c r="BK15"/>
  <c r="AS15"/>
  <c r="AJ15"/>
  <c r="CO41"/>
  <c r="O41"/>
  <c r="S41" s="1"/>
  <c r="N41"/>
  <c r="R41" s="1"/>
  <c r="K15"/>
  <c r="GJ14"/>
  <c r="FR14"/>
  <c r="FI14"/>
  <c r="AP40"/>
  <c r="AU40" s="1"/>
  <c r="AO40"/>
  <c r="AT40" s="1"/>
  <c r="CV14"/>
  <c r="W40"/>
  <c r="V40"/>
  <c r="BK14"/>
  <c r="AS14"/>
  <c r="AJ14"/>
  <c r="S14"/>
  <c r="CO40"/>
  <c r="GJ13"/>
  <c r="FI13"/>
  <c r="ER13"/>
  <c r="EJ13"/>
  <c r="BJ39"/>
  <c r="BP39" s="1"/>
  <c r="BL39"/>
  <c r="BR39" s="1"/>
  <c r="W39"/>
  <c r="AA39" s="1"/>
  <c r="X39"/>
  <c r="BK13"/>
  <c r="AJ13"/>
  <c r="V39"/>
  <c r="CO39"/>
  <c r="O39"/>
  <c r="S39" s="1"/>
  <c r="GJ12"/>
  <c r="ER12"/>
  <c r="BL38"/>
  <c r="BR38" s="1"/>
  <c r="M38"/>
  <c r="Q38" s="1"/>
  <c r="CE12"/>
  <c r="BI38"/>
  <c r="CO38"/>
  <c r="AO38"/>
  <c r="AJ12"/>
  <c r="AB12"/>
  <c r="S12"/>
  <c r="K12"/>
  <c r="FZ11"/>
  <c r="FI11"/>
  <c r="ER11"/>
  <c r="EJ11"/>
  <c r="BK37"/>
  <c r="BQ37" s="1"/>
  <c r="DW11"/>
  <c r="AO37"/>
  <c r="AT37" s="1"/>
  <c r="M37"/>
  <c r="BW11"/>
  <c r="BK11"/>
  <c r="BJ37"/>
  <c r="BP37" s="1"/>
  <c r="AS11"/>
  <c r="CO37"/>
  <c r="AJ11"/>
  <c r="X37"/>
  <c r="AB11"/>
  <c r="S11"/>
  <c r="GJ10"/>
  <c r="FR10"/>
  <c r="FI10"/>
  <c r="EJ10"/>
  <c r="CN10"/>
  <c r="O36"/>
  <c r="S36" s="1"/>
  <c r="N36"/>
  <c r="R36" s="1"/>
  <c r="BW10"/>
  <c r="BI36"/>
  <c r="AJ10"/>
  <c r="S10"/>
  <c r="GJ9"/>
  <c r="FI9"/>
  <c r="ER9"/>
  <c r="EJ9"/>
  <c r="BI35"/>
  <c r="BO35" s="1"/>
  <c r="CV9"/>
  <c r="W35"/>
  <c r="CE9"/>
  <c r="BW9"/>
  <c r="BJ35"/>
  <c r="BP35" s="1"/>
  <c r="AB9"/>
  <c r="M35"/>
  <c r="FZ8"/>
  <c r="FI8"/>
  <c r="FA8"/>
  <c r="ER8"/>
  <c r="BI34"/>
  <c r="BO34" s="1"/>
  <c r="W34"/>
  <c r="CE8"/>
  <c r="M34"/>
  <c r="BB34"/>
  <c r="AJ8"/>
  <c r="AB8"/>
  <c r="CO34"/>
  <c r="O34"/>
  <c r="S34" s="1"/>
  <c r="S8"/>
  <c r="BI33"/>
  <c r="BL33"/>
  <c r="BR33" s="1"/>
  <c r="DM7"/>
  <c r="CV7"/>
  <c r="O33"/>
  <c r="S33" s="1"/>
  <c r="BW7"/>
  <c r="BK7"/>
  <c r="AS7"/>
  <c r="AJ7"/>
  <c r="AB7"/>
  <c r="CO33"/>
  <c r="N33"/>
  <c r="R33" s="1"/>
  <c r="K7"/>
  <c r="FZ6"/>
  <c r="FI6"/>
  <c r="BL32"/>
  <c r="BR32" s="1"/>
  <c r="BB32"/>
  <c r="CV6"/>
  <c r="AE32"/>
  <c r="BK6"/>
  <c r="AS6"/>
  <c r="AO32"/>
  <c r="V32"/>
  <c r="S6"/>
  <c r="CO32"/>
  <c r="GJ20"/>
  <c r="GJ17"/>
  <c r="GJ23"/>
  <c r="GJ18"/>
  <c r="GJ19"/>
  <c r="GJ22"/>
  <c r="GJ24"/>
  <c r="GJ16"/>
  <c r="FZ24"/>
  <c r="FZ23"/>
  <c r="FZ16"/>
  <c r="FO20"/>
  <c r="FG17"/>
  <c r="FK17" s="1"/>
  <c r="FO17" s="1"/>
  <c r="EX22"/>
  <c r="FB22" s="1"/>
  <c r="EY19"/>
  <c r="Z50"/>
  <c r="EX20"/>
  <c r="FB20" s="1"/>
  <c r="ER25"/>
  <c r="EV25" s="1"/>
  <c r="EZ25" s="1"/>
  <c r="ER21"/>
  <c r="EV21" s="1"/>
  <c r="EZ21" s="1"/>
  <c r="FD21" s="1"/>
  <c r="ER22"/>
  <c r="ER23"/>
  <c r="EV23" s="1"/>
  <c r="EZ23" s="1"/>
  <c r="FD23" s="1"/>
  <c r="FH23" s="1"/>
  <c r="FL23" s="1"/>
  <c r="FP23" s="1"/>
  <c r="ER17"/>
  <c r="EJ19"/>
  <c r="EJ25"/>
  <c r="EJ21"/>
  <c r="EJ24"/>
  <c r="EJ18"/>
  <c r="EJ22"/>
  <c r="H42"/>
  <c r="AE20" i="63"/>
  <c r="AI20" s="1"/>
  <c r="AQ20"/>
  <c r="AV20" s="1"/>
  <c r="BK20"/>
  <c r="BQ20" s="1"/>
  <c r="M16"/>
  <c r="Q16" s="1"/>
  <c r="AQ19"/>
  <c r="AV19" s="1"/>
  <c r="X17"/>
  <c r="AB17" s="1"/>
  <c r="W18"/>
  <c r="AA18" s="1"/>
  <c r="J18"/>
  <c r="I17"/>
  <c r="N17"/>
  <c r="R17" s="1"/>
  <c r="AF17"/>
  <c r="AJ17" s="1"/>
  <c r="M17"/>
  <c r="Q17" s="1"/>
  <c r="AE17"/>
  <c r="AI17" s="1"/>
  <c r="M18"/>
  <c r="Q18" s="1"/>
  <c r="BJ19"/>
  <c r="BP19" s="1"/>
  <c r="AF16"/>
  <c r="AJ16" s="1"/>
  <c r="V19"/>
  <c r="Z19" s="1"/>
  <c r="AO19"/>
  <c r="AT19" s="1"/>
  <c r="AQ16"/>
  <c r="AV16" s="1"/>
  <c r="BK16"/>
  <c r="BQ16" s="1"/>
  <c r="V17"/>
  <c r="AO17"/>
  <c r="AT17" s="1"/>
  <c r="AF19"/>
  <c r="AJ19" s="1"/>
  <c r="BK18"/>
  <c r="BQ18" s="1"/>
  <c r="X16"/>
  <c r="AB16" s="1"/>
  <c r="AP16"/>
  <c r="AU16" s="1"/>
  <c r="BJ16"/>
  <c r="BP16" s="1"/>
  <c r="M19"/>
  <c r="Q19" s="1"/>
  <c r="AE19"/>
  <c r="AI19" s="1"/>
  <c r="W16"/>
  <c r="AA16" s="1"/>
  <c r="BI16"/>
  <c r="BO16" s="1"/>
  <c r="AG18"/>
  <c r="AK18" s="1"/>
  <c r="BL19"/>
  <c r="BR19" s="1"/>
  <c r="X20"/>
  <c r="AB20" s="1"/>
  <c r="AP20"/>
  <c r="AU20" s="1"/>
  <c r="BJ20"/>
  <c r="BP20" s="1"/>
  <c r="X18"/>
  <c r="AB18" s="1"/>
  <c r="AP18"/>
  <c r="AU18" s="1"/>
  <c r="CO19"/>
  <c r="AP19"/>
  <c r="AU19" s="1"/>
  <c r="H17"/>
  <c r="CO20"/>
  <c r="W20"/>
  <c r="CF20" s="1"/>
  <c r="BI20"/>
  <c r="BO20" s="1"/>
  <c r="N16"/>
  <c r="R16" s="1"/>
  <c r="AE16"/>
  <c r="AI16" s="1"/>
  <c r="V18"/>
  <c r="Z18" s="1"/>
  <c r="AF18"/>
  <c r="AJ18" s="1"/>
  <c r="BI17"/>
  <c r="BO17" s="1"/>
  <c r="BI19"/>
  <c r="BO19" s="1"/>
  <c r="BK19"/>
  <c r="BQ19" s="1"/>
  <c r="CO17"/>
  <c r="V16"/>
  <c r="AG16"/>
  <c r="AK16" s="1"/>
  <c r="BL16"/>
  <c r="BR16" s="1"/>
  <c r="CO18"/>
  <c r="AQ18"/>
  <c r="BI18"/>
  <c r="AG19"/>
  <c r="AK19" s="1"/>
  <c r="O18"/>
  <c r="S18" s="1"/>
  <c r="AG17"/>
  <c r="AK17" s="1"/>
  <c r="BL17"/>
  <c r="BR17" s="1"/>
  <c r="BL20"/>
  <c r="BR20" s="1"/>
  <c r="N19"/>
  <c r="R19" s="1"/>
  <c r="CO16"/>
  <c r="AG20"/>
  <c r="AK20" s="1"/>
  <c r="BK17"/>
  <c r="BQ17" s="1"/>
  <c r="W19"/>
  <c r="O20"/>
  <c r="S20" s="1"/>
  <c r="BR18"/>
  <c r="V20"/>
  <c r="O16"/>
  <c r="S16" s="1"/>
  <c r="AO16"/>
  <c r="AE18"/>
  <c r="AI18" s="1"/>
  <c r="O17"/>
  <c r="S17" s="1"/>
  <c r="AQ17"/>
  <c r="BJ18"/>
  <c r="BP18" s="1"/>
  <c r="DW20" i="68"/>
  <c r="DW13"/>
  <c r="CN13"/>
  <c r="DW14"/>
  <c r="CN21"/>
  <c r="DM6"/>
  <c r="CE7"/>
  <c r="CN9"/>
  <c r="DE10"/>
  <c r="DW10"/>
  <c r="DM14"/>
  <c r="CE15"/>
  <c r="CN17"/>
  <c r="DE18"/>
  <c r="DW18"/>
  <c r="CN19"/>
  <c r="DM9"/>
  <c r="DW21"/>
  <c r="DW6"/>
  <c r="DM10"/>
  <c r="CN6"/>
  <c r="DE7"/>
  <c r="DW7"/>
  <c r="DM11"/>
  <c r="CN14"/>
  <c r="DE15"/>
  <c r="DW15"/>
  <c r="DM19"/>
  <c r="DE12"/>
  <c r="DM16"/>
  <c r="DE20"/>
  <c r="CN12"/>
  <c r="DE13"/>
  <c r="DM17"/>
  <c r="DE6"/>
  <c r="CN7"/>
  <c r="DE8"/>
  <c r="DW8"/>
  <c r="DM12"/>
  <c r="CN15"/>
  <c r="DW16"/>
  <c r="DM20"/>
  <c r="DM8"/>
  <c r="CN11"/>
  <c r="DW12"/>
  <c r="CN20"/>
  <c r="DE21"/>
  <c r="DE14"/>
  <c r="DM18"/>
  <c r="CE6"/>
  <c r="CN8"/>
  <c r="DE9"/>
  <c r="DW9"/>
  <c r="DM13"/>
  <c r="CE14"/>
  <c r="CN16"/>
  <c r="DE17"/>
  <c r="DW17"/>
  <c r="DM21"/>
  <c r="BA8"/>
  <c r="AB16"/>
  <c r="S16"/>
  <c r="K16"/>
  <c r="BF22"/>
  <c r="AW22"/>
  <c r="AO22"/>
  <c r="AF22"/>
  <c r="X22"/>
  <c r="O22"/>
  <c r="G22"/>
  <c r="BF21"/>
  <c r="AW21"/>
  <c r="AO21"/>
  <c r="AF21"/>
  <c r="X21"/>
  <c r="O21"/>
  <c r="G21"/>
  <c r="BF20"/>
  <c r="AW20"/>
  <c r="AO20"/>
  <c r="AF20"/>
  <c r="X20"/>
  <c r="O20"/>
  <c r="G20"/>
  <c r="BF19"/>
  <c r="AW19"/>
  <c r="AO19"/>
  <c r="AF19"/>
  <c r="X19"/>
  <c r="O19"/>
  <c r="G19"/>
  <c r="BF18"/>
  <c r="AW18"/>
  <c r="AO18"/>
  <c r="AF18"/>
  <c r="X18"/>
  <c r="O18"/>
  <c r="G18"/>
  <c r="BF17"/>
  <c r="AW17"/>
  <c r="AO17"/>
  <c r="AF17"/>
  <c r="X17"/>
  <c r="O17"/>
  <c r="G17"/>
  <c r="BF16"/>
  <c r="AW16"/>
  <c r="AO16"/>
  <c r="AF16"/>
  <c r="X16"/>
  <c r="O16"/>
  <c r="G16"/>
  <c r="BF15"/>
  <c r="AW15"/>
  <c r="AO15"/>
  <c r="AF15"/>
  <c r="X15"/>
  <c r="O15"/>
  <c r="G15"/>
  <c r="BF14"/>
  <c r="AW14"/>
  <c r="AO14"/>
  <c r="AF14"/>
  <c r="X14"/>
  <c r="O14"/>
  <c r="G14"/>
  <c r="BF13"/>
  <c r="AW13"/>
  <c r="AO13"/>
  <c r="AF13"/>
  <c r="X13"/>
  <c r="O13"/>
  <c r="G13"/>
  <c r="BF12"/>
  <c r="AW12"/>
  <c r="AO12"/>
  <c r="AF12"/>
  <c r="X12"/>
  <c r="O12"/>
  <c r="G12"/>
  <c r="BF11"/>
  <c r="AW11"/>
  <c r="AO11"/>
  <c r="AF11"/>
  <c r="X11"/>
  <c r="O11"/>
  <c r="G11"/>
  <c r="BF10"/>
  <c r="AW10"/>
  <c r="AO10"/>
  <c r="AF10"/>
  <c r="X10"/>
  <c r="O10"/>
  <c r="G10"/>
  <c r="BF9"/>
  <c r="AW9"/>
  <c r="AO9"/>
  <c r="AF9"/>
  <c r="X9"/>
  <c r="O9"/>
  <c r="G9"/>
  <c r="BF8"/>
  <c r="AW8"/>
  <c r="AO8"/>
  <c r="AF8"/>
  <c r="X8"/>
  <c r="O8"/>
  <c r="G8"/>
  <c r="BF7"/>
  <c r="AW7"/>
  <c r="AO7"/>
  <c r="AF7"/>
  <c r="X7"/>
  <c r="O7"/>
  <c r="G7"/>
  <c r="BF6"/>
  <c r="AW6"/>
  <c r="AO6"/>
  <c r="AF6"/>
  <c r="X6"/>
  <c r="O6"/>
  <c r="G6"/>
  <c r="AS9" l="1"/>
  <c r="CG45"/>
  <c r="K10"/>
  <c r="T10" s="1"/>
  <c r="CO36"/>
  <c r="CW23"/>
  <c r="AS10"/>
  <c r="H35"/>
  <c r="CO35"/>
  <c r="N35"/>
  <c r="R35" s="1"/>
  <c r="I35"/>
  <c r="AJ9"/>
  <c r="AK9" s="1"/>
  <c r="S9"/>
  <c r="I38"/>
  <c r="CA38" s="1"/>
  <c r="AE38"/>
  <c r="AI38" s="1"/>
  <c r="AL38" s="1"/>
  <c r="K9"/>
  <c r="AO36"/>
  <c r="AT36" s="1"/>
  <c r="AW36" s="1"/>
  <c r="G32"/>
  <c r="AK15"/>
  <c r="CG14" i="69"/>
  <c r="G15"/>
  <c r="CF14"/>
  <c r="Y14"/>
  <c r="CE15"/>
  <c r="BD16"/>
  <c r="DD16" s="1"/>
  <c r="R14"/>
  <c r="BF16"/>
  <c r="DF16" s="1"/>
  <c r="DA16"/>
  <c r="DB16" s="1"/>
  <c r="BF15"/>
  <c r="DF15" s="1"/>
  <c r="DA15"/>
  <c r="DB15" s="1"/>
  <c r="BE14"/>
  <c r="DE14" s="1"/>
  <c r="CZ14"/>
  <c r="BF14"/>
  <c r="DF14" s="1"/>
  <c r="DA14"/>
  <c r="BD14"/>
  <c r="DD14" s="1"/>
  <c r="CY14"/>
  <c r="CF15"/>
  <c r="AB14"/>
  <c r="AC14" s="1"/>
  <c r="CQ14"/>
  <c r="S14"/>
  <c r="CL14" s="1"/>
  <c r="BG47" i="68"/>
  <c r="CF40"/>
  <c r="DD25"/>
  <c r="DE25" s="1"/>
  <c r="DX25" s="1"/>
  <c r="DZ25" s="1"/>
  <c r="AE49"/>
  <c r="AH49" s="1"/>
  <c r="AE51"/>
  <c r="AI51" s="1"/>
  <c r="CJ51" s="1"/>
  <c r="CS22"/>
  <c r="CV22" s="1"/>
  <c r="AQ50"/>
  <c r="AR50" s="1"/>
  <c r="AW15" i="69"/>
  <c r="Y16"/>
  <c r="P16"/>
  <c r="BW15"/>
  <c r="CL15"/>
  <c r="AR15"/>
  <c r="AL15"/>
  <c r="CU15"/>
  <c r="P15"/>
  <c r="CK15"/>
  <c r="CG15"/>
  <c r="P14"/>
  <c r="CC15"/>
  <c r="Q15"/>
  <c r="T15" s="1"/>
  <c r="BB16"/>
  <c r="CF16"/>
  <c r="CP15"/>
  <c r="CP14"/>
  <c r="AJ14"/>
  <c r="CU14" s="1"/>
  <c r="AH15"/>
  <c r="AR14"/>
  <c r="BB14"/>
  <c r="BD15"/>
  <c r="BB15"/>
  <c r="BG16" i="66"/>
  <c r="T18"/>
  <c r="BG17"/>
  <c r="CL17"/>
  <c r="FJ14" i="68"/>
  <c r="BG19" i="63"/>
  <c r="BG20"/>
  <c r="BB19"/>
  <c r="BG16"/>
  <c r="AR17"/>
  <c r="BB16"/>
  <c r="BG17"/>
  <c r="CB18"/>
  <c r="BV20"/>
  <c r="BG18"/>
  <c r="BB18"/>
  <c r="BB20"/>
  <c r="BB17"/>
  <c r="CK17" i="66"/>
  <c r="CK19"/>
  <c r="AR18"/>
  <c r="CK16"/>
  <c r="Y17"/>
  <c r="CF16"/>
  <c r="CG17"/>
  <c r="G16"/>
  <c r="CL20"/>
  <c r="CL18"/>
  <c r="P17"/>
  <c r="AL17"/>
  <c r="CE17"/>
  <c r="AH17"/>
  <c r="CK18"/>
  <c r="CF18"/>
  <c r="BM20"/>
  <c r="AH18"/>
  <c r="CA18"/>
  <c r="AT18"/>
  <c r="AW18" s="1"/>
  <c r="CG18"/>
  <c r="BS18"/>
  <c r="AR16"/>
  <c r="BO20"/>
  <c r="BS20" s="1"/>
  <c r="BV18"/>
  <c r="P18"/>
  <c r="Q17"/>
  <c r="T17" s="1"/>
  <c r="CK20"/>
  <c r="AL18"/>
  <c r="AR20"/>
  <c r="BG20"/>
  <c r="BU19"/>
  <c r="BU18"/>
  <c r="BG19"/>
  <c r="BS17"/>
  <c r="CF17"/>
  <c r="BU17"/>
  <c r="CF19"/>
  <c r="G18"/>
  <c r="BM17"/>
  <c r="BM18"/>
  <c r="AT20"/>
  <c r="AW20" s="1"/>
  <c r="CA16"/>
  <c r="BV16"/>
  <c r="BS19"/>
  <c r="BG18"/>
  <c r="BM19"/>
  <c r="T16"/>
  <c r="Y19"/>
  <c r="CF6" i="68"/>
  <c r="CG43"/>
  <c r="AK10"/>
  <c r="Y34"/>
  <c r="BV51"/>
  <c r="BW34"/>
  <c r="J32"/>
  <c r="K32" s="1"/>
  <c r="BW32"/>
  <c r="CF12"/>
  <c r="CF47"/>
  <c r="AK20"/>
  <c r="CE33"/>
  <c r="P37"/>
  <c r="CE47"/>
  <c r="CE36"/>
  <c r="T11"/>
  <c r="Y51"/>
  <c r="CA49"/>
  <c r="CG44"/>
  <c r="AR41"/>
  <c r="ES18"/>
  <c r="CK41"/>
  <c r="BV32"/>
  <c r="CL36"/>
  <c r="CF20"/>
  <c r="T43"/>
  <c r="CF13"/>
  <c r="CL32"/>
  <c r="CK49"/>
  <c r="AR34"/>
  <c r="BW50"/>
  <c r="CG50"/>
  <c r="T8"/>
  <c r="BG37"/>
  <c r="T32"/>
  <c r="CW13"/>
  <c r="AK24"/>
  <c r="G42"/>
  <c r="BU46"/>
  <c r="Z49"/>
  <c r="CG35"/>
  <c r="ES15"/>
  <c r="AK22"/>
  <c r="AT49"/>
  <c r="AR33"/>
  <c r="AI47"/>
  <c r="CF8"/>
  <c r="ES19"/>
  <c r="CG39"/>
  <c r="CF35"/>
  <c r="CG40"/>
  <c r="AR43"/>
  <c r="FJ7"/>
  <c r="BU39"/>
  <c r="BV47"/>
  <c r="AT48"/>
  <c r="AR44"/>
  <c r="CW11"/>
  <c r="BU32"/>
  <c r="CF10"/>
  <c r="FJ13"/>
  <c r="T14"/>
  <c r="BU47"/>
  <c r="BU36"/>
  <c r="ES14"/>
  <c r="AH47"/>
  <c r="BV34"/>
  <c r="Y41"/>
  <c r="AA40"/>
  <c r="CK40" s="1"/>
  <c r="AT41"/>
  <c r="AW41" s="1"/>
  <c r="I47"/>
  <c r="CA47" s="1"/>
  <c r="CE45"/>
  <c r="CE44"/>
  <c r="ES6"/>
  <c r="BS40"/>
  <c r="T23"/>
  <c r="P46"/>
  <c r="CW16"/>
  <c r="S50"/>
  <c r="CB50" s="1"/>
  <c r="Z42"/>
  <c r="CJ42" s="1"/>
  <c r="CF32"/>
  <c r="CF38"/>
  <c r="CG49"/>
  <c r="Q46"/>
  <c r="T46" s="1"/>
  <c r="ES16"/>
  <c r="G37"/>
  <c r="BW38"/>
  <c r="AH50"/>
  <c r="Z44"/>
  <c r="BW45"/>
  <c r="Y45"/>
  <c r="AK6"/>
  <c r="CK36"/>
  <c r="CG32"/>
  <c r="Z41"/>
  <c r="AC41" s="1"/>
  <c r="AR46"/>
  <c r="BV43"/>
  <c r="CF43"/>
  <c r="FI23"/>
  <c r="FM23" s="1"/>
  <c r="FQ23" s="1"/>
  <c r="Z47"/>
  <c r="BV42"/>
  <c r="CW8"/>
  <c r="CW12"/>
  <c r="AT34"/>
  <c r="AW34" s="1"/>
  <c r="AB35"/>
  <c r="CL35" s="1"/>
  <c r="CF41"/>
  <c r="BW51"/>
  <c r="BV48"/>
  <c r="AK19"/>
  <c r="T44"/>
  <c r="CG46"/>
  <c r="BW41"/>
  <c r="P44"/>
  <c r="FA21"/>
  <c r="CE41"/>
  <c r="J42"/>
  <c r="CB42" s="1"/>
  <c r="BM42"/>
  <c r="CF46"/>
  <c r="AU45"/>
  <c r="BM44"/>
  <c r="AK45"/>
  <c r="BG33"/>
  <c r="CA32"/>
  <c r="Q33"/>
  <c r="BZ33" s="1"/>
  <c r="P34"/>
  <c r="BV38"/>
  <c r="BU41"/>
  <c r="BW42"/>
  <c r="CE50"/>
  <c r="T25"/>
  <c r="AL35"/>
  <c r="BG40"/>
  <c r="ES25"/>
  <c r="CF21"/>
  <c r="AB44"/>
  <c r="CG48"/>
  <c r="AK44"/>
  <c r="AC36"/>
  <c r="CA44"/>
  <c r="ES7"/>
  <c r="AB45"/>
  <c r="AJ51"/>
  <c r="Y50"/>
  <c r="AR42"/>
  <c r="ES21"/>
  <c r="CA34"/>
  <c r="CW10"/>
  <c r="CE37"/>
  <c r="T12"/>
  <c r="AR39"/>
  <c r="AH40"/>
  <c r="I42"/>
  <c r="CA42" s="1"/>
  <c r="BW46"/>
  <c r="BM47"/>
  <c r="AA42"/>
  <c r="Y33"/>
  <c r="EW21"/>
  <c r="CG47"/>
  <c r="P47"/>
  <c r="T13"/>
  <c r="BM33"/>
  <c r="AK13"/>
  <c r="P42"/>
  <c r="P51"/>
  <c r="BZ45"/>
  <c r="FJ10"/>
  <c r="CW17"/>
  <c r="CG36"/>
  <c r="Y36"/>
  <c r="Y38"/>
  <c r="AK14"/>
  <c r="T20"/>
  <c r="BU49"/>
  <c r="AI43"/>
  <c r="BZ48"/>
  <c r="BV45"/>
  <c r="BW49"/>
  <c r="EW23"/>
  <c r="BS34"/>
  <c r="AH35"/>
  <c r="BW37"/>
  <c r="AH37"/>
  <c r="FJ11"/>
  <c r="CG38"/>
  <c r="BV49"/>
  <c r="BW44"/>
  <c r="BU45"/>
  <c r="CF15"/>
  <c r="AW35"/>
  <c r="EW24"/>
  <c r="AK8"/>
  <c r="BM40"/>
  <c r="CL38"/>
  <c r="BV37"/>
  <c r="Y37"/>
  <c r="CK39"/>
  <c r="AU44"/>
  <c r="BM50"/>
  <c r="G40"/>
  <c r="ES10"/>
  <c r="AA51"/>
  <c r="AU42"/>
  <c r="CE35"/>
  <c r="T22"/>
  <c r="P48"/>
  <c r="BS45"/>
  <c r="BV44"/>
  <c r="P45"/>
  <c r="AU46"/>
  <c r="BU37"/>
  <c r="P49"/>
  <c r="AA47"/>
  <c r="CK47" s="1"/>
  <c r="T7"/>
  <c r="Q37"/>
  <c r="T37" s="1"/>
  <c r="P40"/>
  <c r="CG41"/>
  <c r="T19"/>
  <c r="GK7"/>
  <c r="GM7" s="1"/>
  <c r="BV46"/>
  <c r="FJ12"/>
  <c r="FF22"/>
  <c r="FA25"/>
  <c r="FD25"/>
  <c r="FE21"/>
  <c r="FH21"/>
  <c r="AH32"/>
  <c r="AI32"/>
  <c r="AL32" s="1"/>
  <c r="AB51"/>
  <c r="Y35"/>
  <c r="AK12"/>
  <c r="Y46"/>
  <c r="CF49"/>
  <c r="BV50"/>
  <c r="P43"/>
  <c r="AK49"/>
  <c r="CW21"/>
  <c r="ES20"/>
  <c r="FA24"/>
  <c r="AA43"/>
  <c r="AW33"/>
  <c r="FJ9"/>
  <c r="T38"/>
  <c r="AW39"/>
  <c r="T40"/>
  <c r="BV41"/>
  <c r="AH46"/>
  <c r="J51"/>
  <c r="CB51" s="1"/>
  <c r="AK21"/>
  <c r="J45"/>
  <c r="T17"/>
  <c r="AK18"/>
  <c r="AK46"/>
  <c r="EW25"/>
  <c r="EW16"/>
  <c r="FE23"/>
  <c r="FE24"/>
  <c r="FG24"/>
  <c r="FI16"/>
  <c r="FM16" s="1"/>
  <c r="FQ16" s="1"/>
  <c r="AV42" s="1"/>
  <c r="I45"/>
  <c r="CA45" s="1"/>
  <c r="AK42"/>
  <c r="AI44"/>
  <c r="FE16"/>
  <c r="CG34"/>
  <c r="H36"/>
  <c r="BZ36" s="1"/>
  <c r="CF11"/>
  <c r="P39"/>
  <c r="BW40"/>
  <c r="AU49"/>
  <c r="G45"/>
  <c r="BW43"/>
  <c r="AK17"/>
  <c r="ES22"/>
  <c r="EV22"/>
  <c r="FO16"/>
  <c r="J46"/>
  <c r="CB46" s="1"/>
  <c r="BU48"/>
  <c r="AH43"/>
  <c r="AB33"/>
  <c r="CL33" s="1"/>
  <c r="AB47"/>
  <c r="T6"/>
  <c r="BZ32"/>
  <c r="CL34"/>
  <c r="AA35"/>
  <c r="CK35" s="1"/>
  <c r="CB37"/>
  <c r="CB40"/>
  <c r="J41"/>
  <c r="K41" s="1"/>
  <c r="BM49"/>
  <c r="CG51"/>
  <c r="S45"/>
  <c r="T45" s="1"/>
  <c r="I43"/>
  <c r="CA43" s="1"/>
  <c r="AJ43"/>
  <c r="AK50"/>
  <c r="EW19"/>
  <c r="FF20"/>
  <c r="FE20"/>
  <c r="ES17"/>
  <c r="EV17"/>
  <c r="FA19"/>
  <c r="FC19"/>
  <c r="EW18"/>
  <c r="EY18"/>
  <c r="AA44" s="1"/>
  <c r="AK16"/>
  <c r="AB46"/>
  <c r="CK32"/>
  <c r="CG42"/>
  <c r="AA50"/>
  <c r="FA23"/>
  <c r="P32"/>
  <c r="BO33"/>
  <c r="BS33" s="1"/>
  <c r="BS35"/>
  <c r="H37"/>
  <c r="BM37"/>
  <c r="T15"/>
  <c r="BU51"/>
  <c r="CF51"/>
  <c r="AR47"/>
  <c r="CF50"/>
  <c r="CF45"/>
  <c r="AH45"/>
  <c r="EW20"/>
  <c r="BM51"/>
  <c r="Y42"/>
  <c r="G49"/>
  <c r="CW18"/>
  <c r="AH44"/>
  <c r="CF44"/>
  <c r="Y44"/>
  <c r="CF18"/>
  <c r="DX18"/>
  <c r="DZ18" s="1"/>
  <c r="BS44"/>
  <c r="J44"/>
  <c r="CB44" s="1"/>
  <c r="T18"/>
  <c r="H44"/>
  <c r="BU44"/>
  <c r="G44"/>
  <c r="BM43"/>
  <c r="BP43"/>
  <c r="BS43" s="1"/>
  <c r="DX17"/>
  <c r="DZ17" s="1"/>
  <c r="CF17"/>
  <c r="Z43"/>
  <c r="Y43"/>
  <c r="CE43"/>
  <c r="J43"/>
  <c r="CB43" s="1"/>
  <c r="G43"/>
  <c r="BU43"/>
  <c r="H43"/>
  <c r="BZ43" s="1"/>
  <c r="BM45"/>
  <c r="AR45"/>
  <c r="CW19"/>
  <c r="CF19"/>
  <c r="BS50"/>
  <c r="AU50"/>
  <c r="I50"/>
  <c r="CA50" s="1"/>
  <c r="T24"/>
  <c r="P50"/>
  <c r="Q50"/>
  <c r="G50"/>
  <c r="BU50"/>
  <c r="BM48"/>
  <c r="BS48"/>
  <c r="T48"/>
  <c r="BW48"/>
  <c r="AA48"/>
  <c r="CK48" s="1"/>
  <c r="CF48"/>
  <c r="Y48"/>
  <c r="J48"/>
  <c r="CB48" s="1"/>
  <c r="I48"/>
  <c r="CA48" s="1"/>
  <c r="G48"/>
  <c r="BS47"/>
  <c r="Y47"/>
  <c r="T47"/>
  <c r="T21"/>
  <c r="BZ47"/>
  <c r="BW47"/>
  <c r="J47"/>
  <c r="CB47" s="1"/>
  <c r="G47"/>
  <c r="BS51"/>
  <c r="Q51"/>
  <c r="T51" s="1"/>
  <c r="AK25"/>
  <c r="I51"/>
  <c r="CA51" s="1"/>
  <c r="H51"/>
  <c r="G51"/>
  <c r="BO49"/>
  <c r="BS49" s="1"/>
  <c r="AB49"/>
  <c r="AK23"/>
  <c r="Y49"/>
  <c r="CB49"/>
  <c r="BM46"/>
  <c r="BS46"/>
  <c r="CW20"/>
  <c r="G46"/>
  <c r="CA46"/>
  <c r="CF16"/>
  <c r="T42"/>
  <c r="BS42"/>
  <c r="AJ42"/>
  <c r="AH42"/>
  <c r="CF42"/>
  <c r="T16"/>
  <c r="CG20" i="66"/>
  <c r="CE20"/>
  <c r="AH20"/>
  <c r="Y20"/>
  <c r="CF20"/>
  <c r="CA20"/>
  <c r="T20"/>
  <c r="P20"/>
  <c r="BV20"/>
  <c r="BU20"/>
  <c r="BU20" i="63"/>
  <c r="CK33" i="68"/>
  <c r="BS16" i="66"/>
  <c r="BM16"/>
  <c r="CG16"/>
  <c r="CL19"/>
  <c r="CG19"/>
  <c r="AH16"/>
  <c r="CL16"/>
  <c r="AL16"/>
  <c r="BU16"/>
  <c r="P16"/>
  <c r="CE19"/>
  <c r="AH19"/>
  <c r="CJ17"/>
  <c r="AC17"/>
  <c r="BW19"/>
  <c r="J19"/>
  <c r="CB19" s="1"/>
  <c r="AT19"/>
  <c r="AW19" s="1"/>
  <c r="AR19"/>
  <c r="CE18"/>
  <c r="Y18"/>
  <c r="Z18"/>
  <c r="Y16"/>
  <c r="Z16"/>
  <c r="CE16"/>
  <c r="AT17"/>
  <c r="AW17" s="1"/>
  <c r="AR17"/>
  <c r="BW20"/>
  <c r="J20"/>
  <c r="CB20" s="1"/>
  <c r="AC20"/>
  <c r="CJ20"/>
  <c r="BZ20"/>
  <c r="CA19"/>
  <c r="J18"/>
  <c r="CB18" s="1"/>
  <c r="BW18"/>
  <c r="BZ16"/>
  <c r="J17"/>
  <c r="CB17" s="1"/>
  <c r="BW17"/>
  <c r="BW16"/>
  <c r="J16"/>
  <c r="CB16" s="1"/>
  <c r="Q19"/>
  <c r="T19" s="1"/>
  <c r="P19"/>
  <c r="BZ18"/>
  <c r="BV17"/>
  <c r="I17"/>
  <c r="CA17" s="1"/>
  <c r="G17"/>
  <c r="AL20"/>
  <c r="AW16"/>
  <c r="AC19"/>
  <c r="G20"/>
  <c r="BV19"/>
  <c r="G19"/>
  <c r="CL18" i="63"/>
  <c r="CK16"/>
  <c r="Y17"/>
  <c r="BZ17"/>
  <c r="CK16" i="69"/>
  <c r="T16"/>
  <c r="CV16"/>
  <c r="CQ16"/>
  <c r="CU16"/>
  <c r="CP16"/>
  <c r="AW16"/>
  <c r="BW14"/>
  <c r="BY14"/>
  <c r="CC14" s="1"/>
  <c r="AH16"/>
  <c r="AL16"/>
  <c r="AB15"/>
  <c r="CV15" s="1"/>
  <c r="CQ15"/>
  <c r="BY16"/>
  <c r="CC16" s="1"/>
  <c r="BW16"/>
  <c r="CO16"/>
  <c r="CO15"/>
  <c r="Y15"/>
  <c r="Z15"/>
  <c r="K15"/>
  <c r="AC16"/>
  <c r="H14"/>
  <c r="G14"/>
  <c r="CE14"/>
  <c r="AV14"/>
  <c r="CG16"/>
  <c r="J16"/>
  <c r="CL16" s="1"/>
  <c r="CO14"/>
  <c r="AH14"/>
  <c r="CE16"/>
  <c r="G16"/>
  <c r="H16"/>
  <c r="FJ15" i="68"/>
  <c r="CL41"/>
  <c r="GK15"/>
  <c r="GM15" s="1"/>
  <c r="BM41"/>
  <c r="BS41"/>
  <c r="CW15"/>
  <c r="CA41"/>
  <c r="Q41"/>
  <c r="T41" s="1"/>
  <c r="DX15"/>
  <c r="DZ15" s="1"/>
  <c r="AH41"/>
  <c r="AL41"/>
  <c r="P41"/>
  <c r="G41"/>
  <c r="GK14"/>
  <c r="GM14" s="1"/>
  <c r="AL40"/>
  <c r="CL40"/>
  <c r="AW40"/>
  <c r="AR40"/>
  <c r="CW14"/>
  <c r="Y40"/>
  <c r="CE40"/>
  <c r="Z40"/>
  <c r="DX14"/>
  <c r="DZ14" s="1"/>
  <c r="BU40"/>
  <c r="BZ40"/>
  <c r="BV40"/>
  <c r="I40"/>
  <c r="CA40" s="1"/>
  <c r="GK13"/>
  <c r="GM13" s="1"/>
  <c r="ES13"/>
  <c r="BS39"/>
  <c r="BM39"/>
  <c r="AB39"/>
  <c r="CL39" s="1"/>
  <c r="CF39"/>
  <c r="AL39"/>
  <c r="AH39"/>
  <c r="Z39"/>
  <c r="CE39"/>
  <c r="Y39"/>
  <c r="T39"/>
  <c r="G39"/>
  <c r="BZ39"/>
  <c r="I39"/>
  <c r="CA39" s="1"/>
  <c r="BV39"/>
  <c r="J39"/>
  <c r="CB39" s="1"/>
  <c r="BW39"/>
  <c r="GK12"/>
  <c r="GM12" s="1"/>
  <c r="CK38"/>
  <c r="ES12"/>
  <c r="BU38"/>
  <c r="BO38"/>
  <c r="BS38" s="1"/>
  <c r="BM38"/>
  <c r="AR38"/>
  <c r="AT38"/>
  <c r="AW38" s="1"/>
  <c r="AC38"/>
  <c r="J38"/>
  <c r="CB38" s="1"/>
  <c r="P38"/>
  <c r="H38"/>
  <c r="BZ38" s="1"/>
  <c r="AW37"/>
  <c r="GK11"/>
  <c r="GM11" s="1"/>
  <c r="CA37"/>
  <c r="ES11"/>
  <c r="BS37"/>
  <c r="AR37"/>
  <c r="CF37"/>
  <c r="CK37"/>
  <c r="AK11"/>
  <c r="CJ37"/>
  <c r="AB37"/>
  <c r="CL37" s="1"/>
  <c r="CG37"/>
  <c r="GK10"/>
  <c r="GM10" s="1"/>
  <c r="AL36"/>
  <c r="CF36"/>
  <c r="AH36"/>
  <c r="P36"/>
  <c r="T36"/>
  <c r="BV36"/>
  <c r="DX10"/>
  <c r="DZ10" s="1"/>
  <c r="BM36"/>
  <c r="BO36"/>
  <c r="BS36" s="1"/>
  <c r="CJ36"/>
  <c r="G36"/>
  <c r="I36"/>
  <c r="CA36" s="1"/>
  <c r="BW36"/>
  <c r="J36"/>
  <c r="CB36" s="1"/>
  <c r="GK9"/>
  <c r="GM9" s="1"/>
  <c r="ES9"/>
  <c r="BM35"/>
  <c r="AR35"/>
  <c r="CW9"/>
  <c r="CF9"/>
  <c r="DX9"/>
  <c r="DZ9" s="1"/>
  <c r="CJ35"/>
  <c r="Q35"/>
  <c r="BW35"/>
  <c r="J35"/>
  <c r="CB35" s="1"/>
  <c r="FJ8"/>
  <c r="GK8"/>
  <c r="GM8" s="1"/>
  <c r="ES8"/>
  <c r="CB34"/>
  <c r="BM34"/>
  <c r="AA34"/>
  <c r="CK34" s="1"/>
  <c r="CF34"/>
  <c r="DX8"/>
  <c r="DZ8" s="1"/>
  <c r="Q34"/>
  <c r="T34" s="1"/>
  <c r="AL34"/>
  <c r="AH34"/>
  <c r="CE34"/>
  <c r="BL8"/>
  <c r="BN8" s="1"/>
  <c r="H34"/>
  <c r="BU34"/>
  <c r="G34"/>
  <c r="CG33"/>
  <c r="CF33"/>
  <c r="AL33"/>
  <c r="CW7"/>
  <c r="AH33"/>
  <c r="CB33"/>
  <c r="CF7"/>
  <c r="AK7"/>
  <c r="CJ33"/>
  <c r="G33"/>
  <c r="BW33"/>
  <c r="P33"/>
  <c r="BV33"/>
  <c r="I33"/>
  <c r="CA33" s="1"/>
  <c r="BL7"/>
  <c r="BN7" s="1"/>
  <c r="GK6"/>
  <c r="GM6" s="1"/>
  <c r="FJ6"/>
  <c r="BM32"/>
  <c r="BS32"/>
  <c r="CW6"/>
  <c r="DX6"/>
  <c r="DZ6" s="1"/>
  <c r="AR32"/>
  <c r="AT32"/>
  <c r="AW32" s="1"/>
  <c r="CE32"/>
  <c r="Y32"/>
  <c r="Z32"/>
  <c r="BL6"/>
  <c r="BN6" s="1"/>
  <c r="AT51"/>
  <c r="AT46"/>
  <c r="AT43"/>
  <c r="Z46"/>
  <c r="FA20"/>
  <c r="AB42"/>
  <c r="AB50"/>
  <c r="Z48"/>
  <c r="AA45"/>
  <c r="FA16"/>
  <c r="CJ45"/>
  <c r="CJ50"/>
  <c r="CK46"/>
  <c r="ES23"/>
  <c r="T49"/>
  <c r="ES24"/>
  <c r="BZ49"/>
  <c r="K49"/>
  <c r="BZ42"/>
  <c r="CK18" i="63"/>
  <c r="AA20"/>
  <c r="CK20" s="1"/>
  <c r="BS17"/>
  <c r="AR20"/>
  <c r="AR18"/>
  <c r="CF17"/>
  <c r="CG18"/>
  <c r="AC18"/>
  <c r="CF16"/>
  <c r="Z17"/>
  <c r="AC17" s="1"/>
  <c r="BV17"/>
  <c r="P16"/>
  <c r="P18"/>
  <c r="T18"/>
  <c r="I20"/>
  <c r="CA20" s="1"/>
  <c r="G20"/>
  <c r="BS16"/>
  <c r="CE19"/>
  <c r="AH17"/>
  <c r="AH16"/>
  <c r="CE17"/>
  <c r="BU17"/>
  <c r="BM19"/>
  <c r="Y19"/>
  <c r="CK17"/>
  <c r="BM16"/>
  <c r="CF18"/>
  <c r="BS19"/>
  <c r="AR19"/>
  <c r="Y18"/>
  <c r="BW18"/>
  <c r="AW19"/>
  <c r="J20"/>
  <c r="BM17"/>
  <c r="P20"/>
  <c r="CG20"/>
  <c r="AH20"/>
  <c r="CL16"/>
  <c r="CL20"/>
  <c r="BZ20"/>
  <c r="BU16"/>
  <c r="G16"/>
  <c r="H16"/>
  <c r="BW19"/>
  <c r="J19"/>
  <c r="CB19" s="1"/>
  <c r="J17"/>
  <c r="CB17" s="1"/>
  <c r="BW17"/>
  <c r="G19"/>
  <c r="H19"/>
  <c r="BU19"/>
  <c r="Y20"/>
  <c r="Z20"/>
  <c r="CE20"/>
  <c r="CL17"/>
  <c r="CG17"/>
  <c r="AV18"/>
  <c r="CE16"/>
  <c r="Y16"/>
  <c r="Z16"/>
  <c r="AL20"/>
  <c r="AH19"/>
  <c r="CL19"/>
  <c r="BM20"/>
  <c r="BW20"/>
  <c r="AR16"/>
  <c r="AT16"/>
  <c r="AW16" s="1"/>
  <c r="CJ19"/>
  <c r="BW16"/>
  <c r="J16"/>
  <c r="CB16" s="1"/>
  <c r="BO18"/>
  <c r="BS18" s="1"/>
  <c r="BM18"/>
  <c r="AW20"/>
  <c r="AL19"/>
  <c r="BS20"/>
  <c r="G17"/>
  <c r="CG16"/>
  <c r="CE18"/>
  <c r="AH18"/>
  <c r="CF19"/>
  <c r="AA19"/>
  <c r="CK19" s="1"/>
  <c r="BU18"/>
  <c r="H18"/>
  <c r="G18"/>
  <c r="I18"/>
  <c r="CA18" s="1"/>
  <c r="BV18"/>
  <c r="BV16"/>
  <c r="I16"/>
  <c r="CA16" s="1"/>
  <c r="CG19"/>
  <c r="P17"/>
  <c r="CA17"/>
  <c r="P19"/>
  <c r="AL16"/>
  <c r="AV17"/>
  <c r="BV19"/>
  <c r="I19"/>
  <c r="CA19" s="1"/>
  <c r="T20"/>
  <c r="T17"/>
  <c r="T16"/>
  <c r="T19"/>
  <c r="DX7" i="68"/>
  <c r="DZ7" s="1"/>
  <c r="DX16"/>
  <c r="DZ16" s="1"/>
  <c r="DX19"/>
  <c r="DZ19" s="1"/>
  <c r="DX11"/>
  <c r="DZ11" s="1"/>
  <c r="CF14"/>
  <c r="DX20"/>
  <c r="DZ20" s="1"/>
  <c r="DX12"/>
  <c r="DZ12" s="1"/>
  <c r="DX21"/>
  <c r="DZ21" s="1"/>
  <c r="DX13"/>
  <c r="DZ13" s="1"/>
  <c r="BA13"/>
  <c r="BL13" s="1"/>
  <c r="BN13" s="1"/>
  <c r="BA11"/>
  <c r="BL11" s="1"/>
  <c r="BN11" s="1"/>
  <c r="BA12"/>
  <c r="BL12" s="1"/>
  <c r="BN12" s="1"/>
  <c r="CQ45" l="1"/>
  <c r="BL10"/>
  <c r="BN10" s="1"/>
  <c r="EA10" s="1"/>
  <c r="GN10" s="1"/>
  <c r="GP10" s="1"/>
  <c r="CQ43"/>
  <c r="K50"/>
  <c r="CW22"/>
  <c r="CA35"/>
  <c r="BU35"/>
  <c r="T9"/>
  <c r="P35"/>
  <c r="BL9"/>
  <c r="BN9" s="1"/>
  <c r="EA9" s="1"/>
  <c r="GN9" s="1"/>
  <c r="GP9" s="1"/>
  <c r="G35"/>
  <c r="BV35"/>
  <c r="CJ38"/>
  <c r="G38"/>
  <c r="CE38"/>
  <c r="CH38" s="1"/>
  <c r="AH38"/>
  <c r="CQ38"/>
  <c r="AR36"/>
  <c r="DK14" i="69"/>
  <c r="CV14"/>
  <c r="DM14" s="1"/>
  <c r="CH14"/>
  <c r="CH15"/>
  <c r="T14"/>
  <c r="CK14"/>
  <c r="DG16"/>
  <c r="CE49" i="68"/>
  <c r="CH49" s="1"/>
  <c r="DM15" i="69"/>
  <c r="DG14"/>
  <c r="DB14"/>
  <c r="DK15"/>
  <c r="BG16"/>
  <c r="BG15"/>
  <c r="DD15"/>
  <c r="DG15" s="1"/>
  <c r="BG14"/>
  <c r="CS17" i="66"/>
  <c r="DD23" i="68"/>
  <c r="DE23" s="1"/>
  <c r="DX23" s="1"/>
  <c r="DZ23" s="1"/>
  <c r="AH51"/>
  <c r="AI49"/>
  <c r="CJ49" s="1"/>
  <c r="CE51"/>
  <c r="AQ51"/>
  <c r="AR51" s="1"/>
  <c r="AE48"/>
  <c r="CR14" i="69"/>
  <c r="DM16"/>
  <c r="CJ15"/>
  <c r="CM15" s="1"/>
  <c r="DK16"/>
  <c r="AC40" i="68"/>
  <c r="BX20" i="63"/>
  <c r="CM17" i="66"/>
  <c r="CS18"/>
  <c r="CQ18"/>
  <c r="CS20"/>
  <c r="CQ17"/>
  <c r="CH18"/>
  <c r="BX19"/>
  <c r="CM20"/>
  <c r="BZ17"/>
  <c r="CC17" s="1"/>
  <c r="CH17"/>
  <c r="CH19"/>
  <c r="BX17"/>
  <c r="CQ20"/>
  <c r="CS16"/>
  <c r="CQ19"/>
  <c r="BX18"/>
  <c r="CQ39" i="68"/>
  <c r="CJ47"/>
  <c r="CS34"/>
  <c r="CH40"/>
  <c r="CJ44"/>
  <c r="CQ46"/>
  <c r="CH46"/>
  <c r="BX51"/>
  <c r="CQ50"/>
  <c r="CQ34"/>
  <c r="CQ32"/>
  <c r="CB32"/>
  <c r="CS32" s="1"/>
  <c r="CQ41"/>
  <c r="BX34"/>
  <c r="CH35"/>
  <c r="CQ44"/>
  <c r="CH47"/>
  <c r="BX42"/>
  <c r="CM36"/>
  <c r="CC32"/>
  <c r="CK51"/>
  <c r="BZ46"/>
  <c r="CC46" s="1"/>
  <c r="CS36"/>
  <c r="FJ23"/>
  <c r="K42"/>
  <c r="CM35"/>
  <c r="FN23"/>
  <c r="BX32"/>
  <c r="CS37"/>
  <c r="CK42"/>
  <c r="BX50"/>
  <c r="AC44"/>
  <c r="T35"/>
  <c r="BX46"/>
  <c r="T50"/>
  <c r="BX38"/>
  <c r="CJ41"/>
  <c r="CM41" s="1"/>
  <c r="BX49"/>
  <c r="CH41"/>
  <c r="CH34"/>
  <c r="CH44"/>
  <c r="CQ40"/>
  <c r="BX41"/>
  <c r="CH32"/>
  <c r="BX43"/>
  <c r="CH45"/>
  <c r="CQ35"/>
  <c r="CH51"/>
  <c r="BX45"/>
  <c r="BX37"/>
  <c r="CL44"/>
  <c r="CS35"/>
  <c r="CQ42"/>
  <c r="AC35"/>
  <c r="CS38"/>
  <c r="CH43"/>
  <c r="FR23"/>
  <c r="GK23" s="1"/>
  <c r="GM23" s="1"/>
  <c r="CB45"/>
  <c r="CC45" s="1"/>
  <c r="CL45"/>
  <c r="T33"/>
  <c r="CQ47"/>
  <c r="BX44"/>
  <c r="AC50"/>
  <c r="AC51"/>
  <c r="CQ37"/>
  <c r="CH50"/>
  <c r="CQ36"/>
  <c r="AC47"/>
  <c r="CB41"/>
  <c r="CS41" s="1"/>
  <c r="AL42"/>
  <c r="AC33"/>
  <c r="CH36"/>
  <c r="CL49"/>
  <c r="CK43"/>
  <c r="BZ37"/>
  <c r="CC37" s="1"/>
  <c r="FH25"/>
  <c r="FE25"/>
  <c r="FG19"/>
  <c r="FE19"/>
  <c r="EZ22"/>
  <c r="EW22"/>
  <c r="AT42"/>
  <c r="AW42" s="1"/>
  <c r="FR16"/>
  <c r="GK16" s="1"/>
  <c r="GM16" s="1"/>
  <c r="FL21"/>
  <c r="FP21" s="1"/>
  <c r="AK47"/>
  <c r="FI21"/>
  <c r="FC18"/>
  <c r="FA18"/>
  <c r="K37"/>
  <c r="CH37"/>
  <c r="CS40"/>
  <c r="K45"/>
  <c r="CC42"/>
  <c r="FN16"/>
  <c r="EZ17"/>
  <c r="EW17"/>
  <c r="FI20"/>
  <c r="FM20" s="1"/>
  <c r="AI46"/>
  <c r="AL46" s="1"/>
  <c r="FK24"/>
  <c r="AJ50"/>
  <c r="FI24"/>
  <c r="K46"/>
  <c r="CH42"/>
  <c r="CL46"/>
  <c r="AC49"/>
  <c r="FJ16"/>
  <c r="AC37"/>
  <c r="BZ44"/>
  <c r="CC44" s="1"/>
  <c r="K44"/>
  <c r="CJ43"/>
  <c r="K43"/>
  <c r="CC43"/>
  <c r="BZ50"/>
  <c r="CC50" s="1"/>
  <c r="BX48"/>
  <c r="CC48"/>
  <c r="K48"/>
  <c r="CC47"/>
  <c r="K47"/>
  <c r="BX47"/>
  <c r="BZ51"/>
  <c r="CC51" s="1"/>
  <c r="K51"/>
  <c r="CC49"/>
  <c r="CH20" i="66"/>
  <c r="B10"/>
  <c r="CM33" i="68"/>
  <c r="CQ16" i="66"/>
  <c r="CH16"/>
  <c r="CS19"/>
  <c r="CJ19"/>
  <c r="CM19" s="1"/>
  <c r="AL19"/>
  <c r="BZ19"/>
  <c r="CC19" s="1"/>
  <c r="AC18"/>
  <c r="CJ18"/>
  <c r="CM18" s="1"/>
  <c r="CC18"/>
  <c r="CC16"/>
  <c r="BX20"/>
  <c r="BX16"/>
  <c r="K19"/>
  <c r="AC16"/>
  <c r="CJ16"/>
  <c r="CM16" s="1"/>
  <c r="K18"/>
  <c r="K16"/>
  <c r="K20"/>
  <c r="CC20"/>
  <c r="K17"/>
  <c r="CH17" i="63"/>
  <c r="CQ18"/>
  <c r="CR16" i="69"/>
  <c r="K14"/>
  <c r="CJ14"/>
  <c r="CH16"/>
  <c r="CR15"/>
  <c r="CJ16"/>
  <c r="CM16" s="1"/>
  <c r="K16"/>
  <c r="AC15"/>
  <c r="CT15"/>
  <c r="CW15" s="1"/>
  <c r="AW14"/>
  <c r="CT16"/>
  <c r="CW16" s="1"/>
  <c r="AL14"/>
  <c r="CT14"/>
  <c r="BZ41" i="68"/>
  <c r="CC40"/>
  <c r="CJ40"/>
  <c r="CM40" s="1"/>
  <c r="BX40"/>
  <c r="K40"/>
  <c r="CS39"/>
  <c r="CH39"/>
  <c r="BX39"/>
  <c r="EA13"/>
  <c r="GN13" s="1"/>
  <c r="GP13" s="1"/>
  <c r="CJ39"/>
  <c r="CM39" s="1"/>
  <c r="AC39"/>
  <c r="K39"/>
  <c r="CC39"/>
  <c r="CM38"/>
  <c r="EA12"/>
  <c r="GN12" s="1"/>
  <c r="CC38"/>
  <c r="K38"/>
  <c r="AL37"/>
  <c r="CM37"/>
  <c r="EA11"/>
  <c r="GN11" s="1"/>
  <c r="K36"/>
  <c r="BX36"/>
  <c r="CC36"/>
  <c r="BZ35"/>
  <c r="K35"/>
  <c r="AC34"/>
  <c r="EA8"/>
  <c r="GN8" s="1"/>
  <c r="CJ34"/>
  <c r="CM34" s="1"/>
  <c r="BZ34"/>
  <c r="CC34" s="1"/>
  <c r="K34"/>
  <c r="CQ33"/>
  <c r="CS33"/>
  <c r="CH33"/>
  <c r="EA7"/>
  <c r="GN7" s="1"/>
  <c r="BX33"/>
  <c r="K33"/>
  <c r="CC33"/>
  <c r="EA6"/>
  <c r="GN6" s="1"/>
  <c r="GP6" s="1"/>
  <c r="CJ32"/>
  <c r="CM32" s="1"/>
  <c r="AC32"/>
  <c r="CL42"/>
  <c r="CS42" s="1"/>
  <c r="AC46"/>
  <c r="AC45"/>
  <c r="CL50"/>
  <c r="AC42"/>
  <c r="CH18" i="63"/>
  <c r="CJ17"/>
  <c r="CM17" s="1"/>
  <c r="K20"/>
  <c r="BX17"/>
  <c r="CS16"/>
  <c r="CQ20"/>
  <c r="CM19"/>
  <c r="AL17"/>
  <c r="AC19"/>
  <c r="CB20"/>
  <c r="CS20" s="1"/>
  <c r="CQ19"/>
  <c r="CS19"/>
  <c r="CC17"/>
  <c r="CH20"/>
  <c r="BZ19"/>
  <c r="CC19" s="1"/>
  <c r="K19"/>
  <c r="AC16"/>
  <c r="CJ16"/>
  <c r="CM16" s="1"/>
  <c r="K16"/>
  <c r="BZ16"/>
  <c r="CC16" s="1"/>
  <c r="CS17"/>
  <c r="AW17"/>
  <c r="CQ17"/>
  <c r="BX19"/>
  <c r="BX18"/>
  <c r="K17"/>
  <c r="BZ18"/>
  <c r="CC18" s="1"/>
  <c r="K18"/>
  <c r="AL18"/>
  <c r="CJ18"/>
  <c r="CM18" s="1"/>
  <c r="CS18"/>
  <c r="AW18"/>
  <c r="CH19"/>
  <c r="CJ20"/>
  <c r="CM20" s="1"/>
  <c r="AC20"/>
  <c r="CQ16"/>
  <c r="CH16"/>
  <c r="BX16"/>
  <c r="BA16" i="68"/>
  <c r="BL16" s="1"/>
  <c r="BN16" s="1"/>
  <c r="EA16" s="1"/>
  <c r="BA14"/>
  <c r="BL14" s="1"/>
  <c r="BN14" s="1"/>
  <c r="EA14" s="1"/>
  <c r="GN14" s="1"/>
  <c r="GP14" s="1"/>
  <c r="BL15"/>
  <c r="BN15" s="1"/>
  <c r="EA15" s="1"/>
  <c r="GN15" s="1"/>
  <c r="GP15" s="1"/>
  <c r="CC35" l="1"/>
  <c r="BX35"/>
  <c r="GP11"/>
  <c r="GP7"/>
  <c r="GP8"/>
  <c r="GP12"/>
  <c r="CW14" i="69"/>
  <c r="CM14"/>
  <c r="AQ49" i="68"/>
  <c r="AR49" s="1"/>
  <c r="B7" i="65"/>
  <c r="AL49" i="68"/>
  <c r="B8" i="66"/>
  <c r="B11" i="68"/>
  <c r="B6" i="65"/>
  <c r="AH48" i="68"/>
  <c r="CE48"/>
  <c r="CH48" s="1"/>
  <c r="CQ51"/>
  <c r="AI48"/>
  <c r="CJ48" s="1"/>
  <c r="B8" i="69"/>
  <c r="B7"/>
  <c r="B6" i="68"/>
  <c r="B7"/>
  <c r="B9" i="65"/>
  <c r="B7" i="66"/>
  <c r="CM49" i="68"/>
  <c r="CC41"/>
  <c r="FJ20"/>
  <c r="FD22"/>
  <c r="AB48"/>
  <c r="FA22"/>
  <c r="FD17"/>
  <c r="FA17"/>
  <c r="AB43"/>
  <c r="FQ20"/>
  <c r="FN20"/>
  <c r="AU47"/>
  <c r="FL25"/>
  <c r="FI25"/>
  <c r="AK51"/>
  <c r="FM24"/>
  <c r="FQ24" s="1"/>
  <c r="AV50" s="1"/>
  <c r="CS50" s="1"/>
  <c r="FJ24"/>
  <c r="CL47"/>
  <c r="CM47" s="1"/>
  <c r="AL47"/>
  <c r="FO24"/>
  <c r="FM21"/>
  <c r="FJ21"/>
  <c r="FK19"/>
  <c r="FI19"/>
  <c r="AJ45"/>
  <c r="CK50"/>
  <c r="CM50" s="1"/>
  <c r="AL50"/>
  <c r="FG18"/>
  <c r="FE18"/>
  <c r="CJ46"/>
  <c r="CM46" s="1"/>
  <c r="B10" i="63"/>
  <c r="CM42" i="68"/>
  <c r="B6" i="66"/>
  <c r="B9"/>
  <c r="B8" i="65"/>
  <c r="B7" i="63"/>
  <c r="B6" i="69"/>
  <c r="B15" i="68"/>
  <c r="B14"/>
  <c r="B13"/>
  <c r="B12"/>
  <c r="B10"/>
  <c r="B9"/>
  <c r="B8"/>
  <c r="GN16"/>
  <c r="GP16" s="1"/>
  <c r="B9" i="63"/>
  <c r="B8"/>
  <c r="B6"/>
  <c r="CC20"/>
  <c r="BA17" i="68"/>
  <c r="BL17" s="1"/>
  <c r="BN17" s="1"/>
  <c r="EA17" s="1"/>
  <c r="BA19"/>
  <c r="BL19" s="1"/>
  <c r="BN19" s="1"/>
  <c r="EA19" s="1"/>
  <c r="BA18"/>
  <c r="BL18" s="1"/>
  <c r="BN18" s="1"/>
  <c r="EA18" s="1"/>
  <c r="AV49" l="1"/>
  <c r="AW49" s="1"/>
  <c r="CQ49"/>
  <c r="DD22"/>
  <c r="DE22" s="1"/>
  <c r="DX22" s="1"/>
  <c r="DZ22" s="1"/>
  <c r="FN24"/>
  <c r="FN21"/>
  <c r="FQ21"/>
  <c r="FP25"/>
  <c r="FH17"/>
  <c r="FE17"/>
  <c r="FM19"/>
  <c r="FQ19" s="1"/>
  <c r="AV45" s="1"/>
  <c r="CS45" s="1"/>
  <c r="FJ19"/>
  <c r="AL45"/>
  <c r="CK45"/>
  <c r="CM45" s="1"/>
  <c r="AC43"/>
  <c r="AC48"/>
  <c r="FR24"/>
  <c r="GK24" s="1"/>
  <c r="GM24" s="1"/>
  <c r="AT50"/>
  <c r="AW50" s="1"/>
  <c r="AV46"/>
  <c r="FR20"/>
  <c r="GK20" s="1"/>
  <c r="GM20" s="1"/>
  <c r="FH22"/>
  <c r="FE22"/>
  <c r="FK18"/>
  <c r="FI18"/>
  <c r="AJ44"/>
  <c r="FO19"/>
  <c r="FJ25"/>
  <c r="FM25"/>
  <c r="FQ25" s="1"/>
  <c r="AV51" s="1"/>
  <c r="AL51"/>
  <c r="CL51"/>
  <c r="CM51" s="1"/>
  <c r="B16"/>
  <c r="BA20"/>
  <c r="BL20" s="1"/>
  <c r="BN20" s="1"/>
  <c r="EA20" s="1"/>
  <c r="BA23"/>
  <c r="BL23" s="1"/>
  <c r="BN23" s="1"/>
  <c r="BA24"/>
  <c r="BL24" s="1"/>
  <c r="BN24" s="1"/>
  <c r="EA24" s="1"/>
  <c r="BA21"/>
  <c r="BL21" s="1"/>
  <c r="BN21" s="1"/>
  <c r="EA21" s="1"/>
  <c r="BA22"/>
  <c r="BL22" s="1"/>
  <c r="BN22" s="1"/>
  <c r="BA25"/>
  <c r="BL25" s="1"/>
  <c r="BN25" s="1"/>
  <c r="EA25" s="1"/>
  <c r="FN19" l="1"/>
  <c r="GN20"/>
  <c r="GP20" s="1"/>
  <c r="EA22"/>
  <c r="EA23"/>
  <c r="GN23" s="1"/>
  <c r="GP23" s="1"/>
  <c r="CS49"/>
  <c r="AQ48"/>
  <c r="GN24"/>
  <c r="CS51"/>
  <c r="AU51"/>
  <c r="AW51" s="1"/>
  <c r="FR25"/>
  <c r="GK25" s="1"/>
  <c r="GM25" s="1"/>
  <c r="GN25" s="1"/>
  <c r="GP25" s="1"/>
  <c r="FL22"/>
  <c r="AK48"/>
  <c r="FI22"/>
  <c r="AV47"/>
  <c r="FR21"/>
  <c r="GK21" s="1"/>
  <c r="GM21" s="1"/>
  <c r="GN21" s="1"/>
  <c r="GP21" s="1"/>
  <c r="AL44"/>
  <c r="CK44"/>
  <c r="CM44" s="1"/>
  <c r="CS46"/>
  <c r="AW46"/>
  <c r="FN25"/>
  <c r="FL17"/>
  <c r="FI17"/>
  <c r="AK43"/>
  <c r="FO18"/>
  <c r="FM18"/>
  <c r="FQ18" s="1"/>
  <c r="AV44" s="1"/>
  <c r="CS44" s="1"/>
  <c r="FJ18"/>
  <c r="FR19"/>
  <c r="GK19" s="1"/>
  <c r="GM19" s="1"/>
  <c r="GN19" s="1"/>
  <c r="GP19" s="1"/>
  <c r="AT45"/>
  <c r="AW45" s="1"/>
  <c r="B20" l="1"/>
  <c r="FN18"/>
  <c r="B23"/>
  <c r="AR48"/>
  <c r="CQ48"/>
  <c r="B24"/>
  <c r="GP24"/>
  <c r="B25"/>
  <c r="B21"/>
  <c r="CS47"/>
  <c r="AW47"/>
  <c r="FR18"/>
  <c r="GK18" s="1"/>
  <c r="GM18" s="1"/>
  <c r="GN18" s="1"/>
  <c r="GP18" s="1"/>
  <c r="AT44"/>
  <c r="AW44" s="1"/>
  <c r="AL48"/>
  <c r="CL48"/>
  <c r="CM48" s="1"/>
  <c r="B19"/>
  <c r="FP22"/>
  <c r="FP17"/>
  <c r="FM22"/>
  <c r="FQ22" s="1"/>
  <c r="AV48" s="1"/>
  <c r="FJ22"/>
  <c r="FM17"/>
  <c r="FQ17" s="1"/>
  <c r="AV43" s="1"/>
  <c r="CS43" s="1"/>
  <c r="FJ17"/>
  <c r="AL43"/>
  <c r="CL43"/>
  <c r="CM43" s="1"/>
  <c r="FN22" l="1"/>
  <c r="CS48"/>
  <c r="FR22"/>
  <c r="GK22" s="1"/>
  <c r="GM22" s="1"/>
  <c r="GN22" s="1"/>
  <c r="GP22" s="1"/>
  <c r="AU48"/>
  <c r="AW48" s="1"/>
  <c r="B18"/>
  <c r="FN17"/>
  <c r="AU43"/>
  <c r="AW43" s="1"/>
  <c r="FR17"/>
  <c r="GK17" s="1"/>
  <c r="GM17" s="1"/>
  <c r="GN17" s="1"/>
  <c r="GP17" s="1"/>
  <c r="B22" l="1"/>
  <c r="B17"/>
</calcChain>
</file>

<file path=xl/sharedStrings.xml><?xml version="1.0" encoding="utf-8"?>
<sst xmlns="http://schemas.openxmlformats.org/spreadsheetml/2006/main" count="3843" uniqueCount="152">
  <si>
    <t>U</t>
  </si>
  <si>
    <t>Título</t>
  </si>
  <si>
    <t>V</t>
  </si>
  <si>
    <t>M</t>
  </si>
  <si>
    <t>ST</t>
  </si>
  <si>
    <t>T</t>
  </si>
  <si>
    <t>I</t>
  </si>
  <si>
    <t>P</t>
  </si>
  <si>
    <t>VG</t>
  </si>
  <si>
    <t>Fallos de MURGAS</t>
  </si>
  <si>
    <t>Fallos de LUBOLOS</t>
  </si>
  <si>
    <t>Fallos de PARODISTAS</t>
  </si>
  <si>
    <t>Fallos de HUMORISTAS</t>
  </si>
  <si>
    <t>Fallos de REVISTAS</t>
  </si>
  <si>
    <t>Volver a Indice</t>
  </si>
  <si>
    <t>C</t>
  </si>
  <si>
    <t>B</t>
  </si>
  <si>
    <t>E</t>
  </si>
  <si>
    <t>Dto.</t>
  </si>
  <si>
    <t>TA</t>
  </si>
  <si>
    <t>Notas</t>
  </si>
  <si>
    <t>TR</t>
  </si>
  <si>
    <t>TD</t>
  </si>
  <si>
    <t>PT</t>
  </si>
  <si>
    <t>Porc.</t>
  </si>
  <si>
    <t>1+2 Rueda</t>
  </si>
  <si>
    <t>3 ruedas</t>
  </si>
  <si>
    <t>TEXTOS E INTERPRETACION</t>
  </si>
  <si>
    <t>COREOGRAFIA Y BAILES</t>
  </si>
  <si>
    <t>VESTUARIO, MAQUILLAJE, ESCENOGR.</t>
  </si>
  <si>
    <t>TOTAL DOS JURADOS</t>
  </si>
  <si>
    <t>1+2</t>
  </si>
  <si>
    <t>VISION GLOBAL</t>
  </si>
  <si>
    <t>&lt; - - - - -    P  R  I  M  E  R  A     R  U  E  D  A    - - - - -  &gt;</t>
  </si>
  <si>
    <t>&lt;  - - - - -      S  E  G  U  N  D  A      R  U  E  D  A      - - - - -  &gt;</t>
  </si>
  <si>
    <t>&lt;  - - - - -      L   I   G   U   I   L   L   A      - - - - -  &gt;</t>
  </si>
  <si>
    <t>Textos Interpretación</t>
  </si>
  <si>
    <t>Coreo Bailes</t>
  </si>
  <si>
    <t>Vest.Maqu.Escen.</t>
  </si>
  <si>
    <t>TOTAL GENERAL</t>
  </si>
  <si>
    <t>Tabú</t>
  </si>
  <si>
    <t>La Compañía</t>
  </si>
  <si>
    <t>Madame Gótica</t>
  </si>
  <si>
    <t>Sociedad Anónima</t>
  </si>
  <si>
    <t>Momosapiens</t>
  </si>
  <si>
    <t>Zíngaros</t>
  </si>
  <si>
    <t>Aristóphanes</t>
  </si>
  <si>
    <t>Curtidores de Hongos</t>
  </si>
  <si>
    <t>La Margarita</t>
  </si>
  <si>
    <t>La Trasnochada</t>
  </si>
  <si>
    <t>Cayó la Cabra</t>
  </si>
  <si>
    <t>La Gran Muñeca</t>
  </si>
  <si>
    <t>Integración</t>
  </si>
  <si>
    <t>Sarabanda</t>
  </si>
  <si>
    <t>Metele que son Pasteles</t>
  </si>
  <si>
    <t>La Clave</t>
  </si>
  <si>
    <t>Araca la Cana</t>
  </si>
  <si>
    <t>Yambo Kenia</t>
  </si>
  <si>
    <t>ARREGLOS, VOCES, MUSICALIDAD</t>
  </si>
  <si>
    <t>Arreglos, Voces, Musicalidad</t>
  </si>
  <si>
    <t>Los Muchachos</t>
  </si>
  <si>
    <t>Doña Bastarda</t>
  </si>
  <si>
    <t>Agarrate Catalina</t>
  </si>
  <si>
    <t>Queso Magro</t>
  </si>
  <si>
    <t>Valores</t>
  </si>
  <si>
    <t>Los Rolin</t>
  </si>
  <si>
    <t>MURGAS</t>
  </si>
  <si>
    <t>PARODISTAS</t>
  </si>
  <si>
    <t>HUMORISTAS</t>
  </si>
  <si>
    <t>LUBOLOS</t>
  </si>
  <si>
    <t>REVISTAS</t>
  </si>
  <si>
    <t>POSICIONES TERCERA RUEDA</t>
  </si>
  <si>
    <t>POSICIONES SEGUNDA RUEDA</t>
  </si>
  <si>
    <t>POSICIONES PRIMERA RUEDA</t>
  </si>
  <si>
    <t>Voces y arreglos</t>
  </si>
  <si>
    <t>Musicalidad</t>
  </si>
  <si>
    <t>Visión global</t>
  </si>
  <si>
    <t>Total</t>
  </si>
  <si>
    <t>Textos</t>
  </si>
  <si>
    <t>Interpretación</t>
  </si>
  <si>
    <t>Puesta en escena</t>
  </si>
  <si>
    <t>Visión Global</t>
  </si>
  <si>
    <t>Coreografía</t>
  </si>
  <si>
    <t>Bailes</t>
  </si>
  <si>
    <t>Vestuario</t>
  </si>
  <si>
    <t>Maquillaje</t>
  </si>
  <si>
    <t xml:space="preserve">El reglamento completo puede ser bajado en: </t>
  </si>
  <si>
    <t>La Cayetana</t>
  </si>
  <si>
    <t>La Venganza de los Utileros</t>
  </si>
  <si>
    <t>Nos Obligan a Salir</t>
  </si>
  <si>
    <t>Son Delirante</t>
  </si>
  <si>
    <t>A</t>
  </si>
  <si>
    <t>PUESTA ESCENA-ACC.ESC.</t>
  </si>
  <si>
    <t>Acción escénica</t>
  </si>
  <si>
    <t>Fantoches</t>
  </si>
  <si>
    <t>Los Chobys</t>
  </si>
  <si>
    <t>4 Gabriela Barboza</t>
  </si>
  <si>
    <t>Gabriela Barboza</t>
  </si>
  <si>
    <t>Puesta Acc.Esc.</t>
  </si>
  <si>
    <t>https://carnavaldelfuturo.uy/2022/02/15/reglamento-concurso-carnaval-2022/</t>
  </si>
  <si>
    <t>1 Martín Duarte</t>
  </si>
  <si>
    <t>1 Gerard Grimaud</t>
  </si>
  <si>
    <t>2 Raquel Diana</t>
  </si>
  <si>
    <t>2 Marcel García</t>
  </si>
  <si>
    <t>3 Félix Correa</t>
  </si>
  <si>
    <t>5 Marianella Freire</t>
  </si>
  <si>
    <t>4 Christian Moyano</t>
  </si>
  <si>
    <t>A la Bartola</t>
  </si>
  <si>
    <t>Amables Vecinos</t>
  </si>
  <si>
    <t>Asaltantes con Patente</t>
  </si>
  <si>
    <t>Jardín del Pueblo</t>
  </si>
  <si>
    <t>Los Diablos Verdes</t>
  </si>
  <si>
    <t>Mi Vieja Mula</t>
  </si>
  <si>
    <t>Gerard Grimaud</t>
  </si>
  <si>
    <t>Martín Duarte</t>
  </si>
  <si>
    <t>Raquel Diana</t>
  </si>
  <si>
    <t>Marcel García</t>
  </si>
  <si>
    <t>Félix Correa</t>
  </si>
  <si>
    <t>Marianella Freire</t>
  </si>
  <si>
    <t>C 1080</t>
  </si>
  <si>
    <t>Christian Moyano</t>
  </si>
  <si>
    <t>Caballeros</t>
  </si>
  <si>
    <t>Jurado</t>
  </si>
  <si>
    <t>1º</t>
  </si>
  <si>
    <t>2º</t>
  </si>
  <si>
    <t>3º</t>
  </si>
  <si>
    <t>4º</t>
  </si>
  <si>
    <t>Eliminado</t>
  </si>
  <si>
    <t>Soc Anónima</t>
  </si>
  <si>
    <t>5º</t>
  </si>
  <si>
    <t>Nº</t>
  </si>
  <si>
    <t>Asaltantes</t>
  </si>
  <si>
    <t>Curtidores de H</t>
  </si>
  <si>
    <t>La Venganza U</t>
  </si>
  <si>
    <t>Metele que son P</t>
  </si>
  <si>
    <t>CLASIFICADOS PARA LA LIGULLA - HUMORISTAS</t>
  </si>
  <si>
    <t>CLASIFICADOS PARA LA LIGULLA - PARODISTAS</t>
  </si>
  <si>
    <t>CLASIFICADOS PARA LA LIGULLA - LUBOLOS</t>
  </si>
  <si>
    <t>CLASIFICADOS PARA LA LIGULLA MURGOAS</t>
  </si>
  <si>
    <t>Los Choby´s</t>
  </si>
  <si>
    <t>Undécima</t>
  </si>
  <si>
    <t>Lugar doce</t>
  </si>
  <si>
    <t>Lugar trece</t>
  </si>
  <si>
    <t>Lugar 16</t>
  </si>
  <si>
    <t>Lugar 18</t>
  </si>
  <si>
    <t>Lugar 19</t>
  </si>
  <si>
    <t>Diablos Verdes</t>
  </si>
  <si>
    <t>Metele que sP</t>
  </si>
  <si>
    <t xml:space="preserve"> Diablos Verdes</t>
  </si>
  <si>
    <t>Metele que son Past.</t>
  </si>
  <si>
    <t>La Venganza de los U.</t>
  </si>
  <si>
    <t>CARNAVAL 2022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</si>
</sst>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63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8"/>
      <color indexed="61"/>
      <name val="Arial"/>
      <family val="2"/>
    </font>
    <font>
      <b/>
      <sz val="10"/>
      <color indexed="48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2"/>
      <color indexed="15"/>
      <name val="Arial"/>
      <family val="2"/>
    </font>
    <font>
      <sz val="12"/>
      <color indexed="13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u val="double"/>
      <sz val="16"/>
      <color theme="3"/>
      <name val="Arial"/>
      <family val="2"/>
    </font>
    <font>
      <u val="double"/>
      <sz val="16"/>
      <color theme="4"/>
      <name val="Arial"/>
      <family val="2"/>
    </font>
    <font>
      <sz val="10"/>
      <color theme="7"/>
      <name val="Arial"/>
      <family val="2"/>
    </font>
    <font>
      <b/>
      <sz val="12"/>
      <color theme="0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6"/>
      <color theme="0"/>
      <name val="Arial"/>
      <family val="2"/>
    </font>
    <font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gray125">
        <bgColor theme="8" tint="0.3999755851924192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0" xfId="0" applyFont="1" applyBorder="1" applyAlignment="1">
      <alignment horizontal="center"/>
    </xf>
    <xf numFmtId="0" fontId="4" fillId="0" borderId="0" xfId="1" applyAlignment="1" applyProtection="1"/>
    <xf numFmtId="0" fontId="0" fillId="4" borderId="0" xfId="0" applyFill="1" applyAlignment="1">
      <alignment horizontal="center"/>
    </xf>
    <xf numFmtId="0" fontId="0" fillId="4" borderId="0" xfId="0" applyFill="1"/>
    <xf numFmtId="0" fontId="20" fillId="4" borderId="0" xfId="0" applyFont="1" applyFill="1"/>
    <xf numFmtId="0" fontId="0" fillId="0" borderId="0" xfId="0" applyFill="1"/>
    <xf numFmtId="164" fontId="0" fillId="0" borderId="0" xfId="0" applyNumberFormat="1" applyFill="1" applyBorder="1"/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5" fillId="6" borderId="0" xfId="0" applyFont="1" applyFill="1" applyBorder="1" applyAlignment="1">
      <alignment horizontal="center"/>
    </xf>
    <xf numFmtId="1" fontId="3" fillId="6" borderId="0" xfId="0" applyNumberFormat="1" applyFont="1" applyFill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7" borderId="0" xfId="0" applyFill="1"/>
    <xf numFmtId="1" fontId="0" fillId="0" borderId="0" xfId="0" applyNumberFormat="1"/>
    <xf numFmtId="1" fontId="0" fillId="3" borderId="0" xfId="0" applyNumberFormat="1" applyFill="1"/>
    <xf numFmtId="1" fontId="0" fillId="7" borderId="0" xfId="0" applyNumberFormat="1" applyFill="1"/>
    <xf numFmtId="0" fontId="0" fillId="9" borderId="0" xfId="0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17" borderId="6" xfId="0" applyFill="1" applyBorder="1"/>
    <xf numFmtId="0" fontId="4" fillId="17" borderId="5" xfId="1" applyFill="1" applyBorder="1" applyAlignment="1" applyProtection="1"/>
    <xf numFmtId="0" fontId="0" fillId="17" borderId="0" xfId="0" applyFill="1" applyAlignment="1">
      <alignment horizontal="center"/>
    </xf>
    <xf numFmtId="0" fontId="0" fillId="17" borderId="0" xfId="0" applyFill="1"/>
    <xf numFmtId="0" fontId="0" fillId="17" borderId="2" xfId="0" applyFill="1" applyBorder="1"/>
    <xf numFmtId="0" fontId="0" fillId="17" borderId="3" xfId="0" applyFill="1" applyBorder="1"/>
    <xf numFmtId="0" fontId="27" fillId="17" borderId="0" xfId="0" applyFont="1" applyFill="1" applyBorder="1"/>
    <xf numFmtId="0" fontId="28" fillId="17" borderId="0" xfId="0" applyFont="1" applyFill="1" applyAlignment="1">
      <alignment horizontal="center"/>
    </xf>
    <xf numFmtId="0" fontId="28" fillId="17" borderId="0" xfId="0" applyFont="1" applyFill="1"/>
    <xf numFmtId="0" fontId="0" fillId="17" borderId="0" xfId="0" applyFill="1" applyBorder="1"/>
    <xf numFmtId="0" fontId="15" fillId="17" borderId="0" xfId="0" applyFont="1" applyFill="1"/>
    <xf numFmtId="0" fontId="3" fillId="17" borderId="0" xfId="0" applyFont="1" applyFill="1" applyBorder="1" applyAlignment="1">
      <alignment horizontal="center"/>
    </xf>
    <xf numFmtId="0" fontId="3" fillId="17" borderId="0" xfId="0" applyFont="1" applyFill="1" applyBorder="1" applyAlignment="1"/>
    <xf numFmtId="0" fontId="0" fillId="17" borderId="0" xfId="0" applyFill="1" applyBorder="1" applyAlignment="1">
      <alignment horizontal="center"/>
    </xf>
    <xf numFmtId="0" fontId="9" fillId="17" borderId="0" xfId="0" applyFont="1" applyFill="1"/>
    <xf numFmtId="0" fontId="16" fillId="17" borderId="0" xfId="0" applyFont="1" applyFill="1"/>
    <xf numFmtId="0" fontId="3" fillId="17" borderId="0" xfId="0" applyFont="1" applyFill="1"/>
    <xf numFmtId="0" fontId="17" fillId="17" borderId="0" xfId="0" applyFont="1" applyFill="1"/>
    <xf numFmtId="0" fontId="18" fillId="17" borderId="0" xfId="0" applyFont="1" applyFill="1"/>
    <xf numFmtId="0" fontId="18" fillId="17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16" fontId="0" fillId="5" borderId="0" xfId="0" applyNumberFormat="1" applyFill="1" applyAlignment="1">
      <alignment horizontal="center"/>
    </xf>
    <xf numFmtId="0" fontId="29" fillId="17" borderId="0" xfId="0" applyFont="1" applyFill="1"/>
    <xf numFmtId="0" fontId="30" fillId="17" borderId="0" xfId="0" applyFont="1" applyFill="1" applyAlignment="1">
      <alignment horizontal="center"/>
    </xf>
    <xf numFmtId="0" fontId="30" fillId="17" borderId="0" xfId="0" applyFont="1" applyFill="1"/>
    <xf numFmtId="0" fontId="0" fillId="18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3" fillId="22" borderId="0" xfId="0" applyFont="1" applyFill="1"/>
    <xf numFmtId="0" fontId="0" fillId="23" borderId="0" xfId="0" applyFill="1" applyBorder="1"/>
    <xf numFmtId="0" fontId="10" fillId="23" borderId="0" xfId="0" applyFont="1" applyFill="1" applyBorder="1"/>
    <xf numFmtId="0" fontId="11" fillId="23" borderId="0" xfId="1" applyFont="1" applyFill="1" applyBorder="1" applyAlignment="1" applyProtection="1"/>
    <xf numFmtId="0" fontId="12" fillId="23" borderId="0" xfId="1" applyFont="1" applyFill="1" applyBorder="1" applyAlignment="1" applyProtection="1"/>
    <xf numFmtId="0" fontId="13" fillId="23" borderId="0" xfId="1" applyFont="1" applyFill="1" applyBorder="1" applyAlignment="1" applyProtection="1"/>
    <xf numFmtId="0" fontId="9" fillId="23" borderId="0" xfId="0" applyFont="1" applyFill="1" applyBorder="1"/>
    <xf numFmtId="0" fontId="34" fillId="17" borderId="0" xfId="0" applyFont="1" applyFill="1"/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0" applyFont="1" applyFill="1"/>
    <xf numFmtId="0" fontId="0" fillId="19" borderId="0" xfId="0" applyFill="1" applyBorder="1" applyAlignment="1">
      <alignment horizontal="center"/>
    </xf>
    <xf numFmtId="0" fontId="0" fillId="27" borderId="0" xfId="0" applyFill="1" applyBorder="1"/>
    <xf numFmtId="1" fontId="0" fillId="27" borderId="1" xfId="0" applyNumberForma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1" fontId="0" fillId="27" borderId="0" xfId="0" applyNumberFormat="1" applyFill="1" applyAlignment="1">
      <alignment horizontal="center"/>
    </xf>
    <xf numFmtId="1" fontId="7" fillId="26" borderId="0" xfId="0" applyNumberFormat="1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1" fontId="37" fillId="26" borderId="0" xfId="0" applyNumberFormat="1" applyFont="1" applyFill="1" applyBorder="1"/>
    <xf numFmtId="1" fontId="3" fillId="25" borderId="0" xfId="0" applyNumberFormat="1" applyFont="1" applyFill="1"/>
    <xf numFmtId="0" fontId="3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14" fillId="7" borderId="0" xfId="0" applyFont="1" applyFill="1" applyAlignment="1"/>
    <xf numFmtId="0" fontId="0" fillId="7" borderId="0" xfId="0" applyFill="1" applyAlignment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9" borderId="0" xfId="0" applyFill="1" applyBorder="1"/>
    <xf numFmtId="1" fontId="0" fillId="19" borderId="1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Protection="1">
      <protection locked="0"/>
    </xf>
    <xf numFmtId="0" fontId="0" fillId="19" borderId="0" xfId="0" applyFill="1" applyAlignment="1" applyProtection="1">
      <alignment horizontal="center"/>
      <protection locked="0"/>
    </xf>
    <xf numFmtId="1" fontId="7" fillId="19" borderId="0" xfId="0" applyNumberFormat="1" applyFont="1" applyFill="1" applyAlignment="1">
      <alignment horizontal="center"/>
    </xf>
    <xf numFmtId="1" fontId="0" fillId="19" borderId="0" xfId="0" applyNumberFormat="1" applyFill="1" applyAlignment="1" applyProtection="1">
      <alignment horizontal="center"/>
      <protection locked="0"/>
    </xf>
    <xf numFmtId="1" fontId="0" fillId="19" borderId="0" xfId="0" applyNumberFormat="1" applyFill="1" applyAlignment="1">
      <alignment horizontal="center"/>
    </xf>
    <xf numFmtId="0" fontId="39" fillId="0" borderId="0" xfId="0" applyFont="1" applyAlignment="1">
      <alignment horizontal="center"/>
    </xf>
    <xf numFmtId="1" fontId="40" fillId="10" borderId="0" xfId="0" applyNumberFormat="1" applyFont="1" applyFill="1" applyBorder="1"/>
    <xf numFmtId="1" fontId="7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" fontId="3" fillId="28" borderId="0" xfId="0" applyNumberFormat="1" applyFont="1" applyFill="1"/>
    <xf numFmtId="0" fontId="0" fillId="10" borderId="0" xfId="0" applyFill="1" applyBorder="1"/>
    <xf numFmtId="1" fontId="0" fillId="10" borderId="1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30" borderId="0" xfId="0" applyFill="1" applyProtection="1">
      <protection locked="0"/>
    </xf>
    <xf numFmtId="0" fontId="0" fillId="30" borderId="0" xfId="0" applyFill="1" applyBorder="1"/>
    <xf numFmtId="1" fontId="0" fillId="30" borderId="1" xfId="0" applyNumberFormat="1" applyFill="1" applyBorder="1" applyAlignment="1">
      <alignment horizontal="center"/>
    </xf>
    <xf numFmtId="1" fontId="0" fillId="30" borderId="0" xfId="0" applyNumberForma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0" xfId="0" applyFill="1" applyAlignment="1">
      <alignment horizontal="center"/>
    </xf>
    <xf numFmtId="1" fontId="7" fillId="30" borderId="0" xfId="0" applyNumberFormat="1" applyFont="1" applyFill="1" applyAlignment="1">
      <alignment horizontal="center"/>
    </xf>
    <xf numFmtId="1" fontId="0" fillId="30" borderId="0" xfId="0" applyNumberFormat="1" applyFill="1" applyAlignment="1" applyProtection="1">
      <alignment horizontal="center"/>
      <protection locked="0"/>
    </xf>
    <xf numFmtId="1" fontId="0" fillId="30" borderId="0" xfId="0" applyNumberFormat="1" applyFill="1" applyAlignment="1">
      <alignment horizontal="center"/>
    </xf>
    <xf numFmtId="0" fontId="1" fillId="0" borderId="0" xfId="0" applyFont="1"/>
    <xf numFmtId="0" fontId="1" fillId="7" borderId="0" xfId="0" applyFont="1" applyFill="1" applyAlignment="1"/>
    <xf numFmtId="0" fontId="0" fillId="5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9" borderId="0" xfId="0" applyFill="1" applyProtection="1">
      <protection locked="0"/>
    </xf>
    <xf numFmtId="0" fontId="0" fillId="9" borderId="0" xfId="0" applyFill="1" applyBorder="1" applyAlignment="1"/>
    <xf numFmtId="0" fontId="0" fillId="30" borderId="0" xfId="0" applyFill="1" applyBorder="1" applyAlignment="1"/>
    <xf numFmtId="0" fontId="1" fillId="0" borderId="0" xfId="0" applyFont="1" applyBorder="1"/>
    <xf numFmtId="0" fontId="0" fillId="0" borderId="0" xfId="0" applyAlignment="1">
      <alignment horizontal="center"/>
    </xf>
    <xf numFmtId="0" fontId="43" fillId="36" borderId="2" xfId="0" applyFont="1" applyFill="1" applyBorder="1"/>
    <xf numFmtId="0" fontId="43" fillId="36" borderId="13" xfId="0" applyFont="1" applyFill="1" applyBorder="1"/>
    <xf numFmtId="0" fontId="43" fillId="36" borderId="10" xfId="0" applyFont="1" applyFill="1" applyBorder="1"/>
    <xf numFmtId="0" fontId="43" fillId="36" borderId="15" xfId="0" applyFont="1" applyFill="1" applyBorder="1"/>
    <xf numFmtId="0" fontId="0" fillId="18" borderId="2" xfId="0" applyFill="1" applyBorder="1"/>
    <xf numFmtId="0" fontId="0" fillId="18" borderId="0" xfId="0" applyFill="1" applyBorder="1"/>
    <xf numFmtId="0" fontId="0" fillId="18" borderId="3" xfId="0" applyFill="1" applyBorder="1"/>
    <xf numFmtId="0" fontId="0" fillId="27" borderId="0" xfId="0" applyFill="1"/>
    <xf numFmtId="0" fontId="0" fillId="24" borderId="0" xfId="0" applyFill="1" applyAlignment="1">
      <alignment horizontal="center"/>
    </xf>
    <xf numFmtId="0" fontId="0" fillId="38" borderId="4" xfId="0" applyFill="1" applyBorder="1" applyAlignment="1">
      <alignment horizontal="center"/>
    </xf>
    <xf numFmtId="0" fontId="36" fillId="38" borderId="0" xfId="0" applyFont="1" applyFill="1" applyBorder="1" applyAlignment="1"/>
    <xf numFmtId="0" fontId="36" fillId="38" borderId="0" xfId="0" applyFont="1" applyFill="1" applyBorder="1"/>
    <xf numFmtId="0" fontId="0" fillId="38" borderId="0" xfId="0" applyFill="1" applyBorder="1"/>
    <xf numFmtId="0" fontId="36" fillId="38" borderId="16" xfId="0" applyFont="1" applyFill="1" applyBorder="1" applyAlignment="1"/>
    <xf numFmtId="0" fontId="36" fillId="38" borderId="16" xfId="0" applyFont="1" applyFill="1" applyBorder="1"/>
    <xf numFmtId="0" fontId="0" fillId="38" borderId="16" xfId="0" applyFill="1" applyBorder="1"/>
    <xf numFmtId="0" fontId="36" fillId="38" borderId="7" xfId="0" applyFont="1" applyFill="1" applyBorder="1" applyAlignment="1"/>
    <xf numFmtId="0" fontId="36" fillId="38" borderId="19" xfId="0" applyFont="1" applyFill="1" applyBorder="1" applyAlignment="1"/>
    <xf numFmtId="0" fontId="0" fillId="7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3" fillId="36" borderId="6" xfId="0" applyFont="1" applyFill="1" applyBorder="1"/>
    <xf numFmtId="0" fontId="45" fillId="17" borderId="0" xfId="0" applyFont="1" applyFill="1" applyAlignment="1">
      <alignment horizontal="center"/>
    </xf>
    <xf numFmtId="0" fontId="46" fillId="17" borderId="0" xfId="0" applyFont="1" applyFill="1" applyAlignment="1">
      <alignment horizontal="left"/>
    </xf>
    <xf numFmtId="0" fontId="36" fillId="38" borderId="4" xfId="0" applyFont="1" applyFill="1" applyBorder="1" applyAlignment="1"/>
    <xf numFmtId="0" fontId="7" fillId="39" borderId="0" xfId="0" applyFont="1" applyFill="1" applyAlignment="1">
      <alignment horizontal="center"/>
    </xf>
    <xf numFmtId="0" fontId="6" fillId="39" borderId="0" xfId="0" applyFont="1" applyFill="1"/>
    <xf numFmtId="0" fontId="5" fillId="39" borderId="0" xfId="0" applyFont="1" applyFill="1" applyAlignment="1">
      <alignment horizontal="center"/>
    </xf>
    <xf numFmtId="0" fontId="0" fillId="39" borderId="0" xfId="0" applyFill="1"/>
    <xf numFmtId="0" fontId="3" fillId="39" borderId="0" xfId="0" applyFont="1" applyFill="1" applyAlignment="1">
      <alignment horizontal="center"/>
    </xf>
    <xf numFmtId="1" fontId="0" fillId="39" borderId="0" xfId="0" applyNumberFormat="1" applyFill="1" applyBorder="1" applyAlignment="1">
      <alignment horizontal="center"/>
    </xf>
    <xf numFmtId="1" fontId="3" fillId="39" borderId="0" xfId="0" applyNumberFormat="1" applyFont="1" applyFill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5" borderId="0" xfId="0" applyFill="1" applyAlignment="1"/>
    <xf numFmtId="0" fontId="7" fillId="25" borderId="0" xfId="0" applyFont="1" applyFill="1"/>
    <xf numFmtId="0" fontId="0" fillId="25" borderId="0" xfId="0" applyFill="1" applyBorder="1"/>
    <xf numFmtId="1" fontId="7" fillId="25" borderId="0" xfId="0" applyNumberFormat="1" applyFont="1" applyFill="1" applyAlignment="1">
      <alignment horizontal="center"/>
    </xf>
    <xf numFmtId="1" fontId="0" fillId="25" borderId="1" xfId="0" applyNumberForma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4" borderId="0" xfId="0" applyFill="1" applyProtection="1"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0" xfId="0" applyFill="1"/>
    <xf numFmtId="0" fontId="0" fillId="0" borderId="0" xfId="0" applyFill="1" applyAlignment="1">
      <alignment horizontal="center"/>
    </xf>
    <xf numFmtId="0" fontId="19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17" borderId="0" xfId="1" applyFill="1" applyAlignment="1" applyProtection="1"/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 horizontal="center"/>
    </xf>
    <xf numFmtId="0" fontId="0" fillId="40" borderId="4" xfId="0" applyFill="1" applyBorder="1" applyAlignment="1">
      <alignment horizontal="center"/>
    </xf>
    <xf numFmtId="0" fontId="47" fillId="38" borderId="4" xfId="0" applyFont="1" applyFill="1" applyBorder="1" applyAlignment="1">
      <alignment horizontal="center"/>
    </xf>
    <xf numFmtId="0" fontId="48" fillId="38" borderId="4" xfId="0" applyFont="1" applyFill="1" applyBorder="1" applyAlignment="1">
      <alignment horizontal="center"/>
    </xf>
    <xf numFmtId="0" fontId="48" fillId="38" borderId="4" xfId="0" applyFont="1" applyFill="1" applyBorder="1" applyAlignment="1">
      <alignment horizontal="right"/>
    </xf>
    <xf numFmtId="0" fontId="36" fillId="38" borderId="7" xfId="0" applyFont="1" applyFill="1" applyBorder="1" applyAlignment="1">
      <alignment horizontal="right"/>
    </xf>
    <xf numFmtId="0" fontId="3" fillId="38" borderId="4" xfId="0" applyFont="1" applyFill="1" applyBorder="1" applyAlignment="1">
      <alignment horizontal="right"/>
    </xf>
    <xf numFmtId="0" fontId="48" fillId="38" borderId="4" xfId="0" applyFont="1" applyFill="1" applyBorder="1"/>
    <xf numFmtId="0" fontId="1" fillId="40" borderId="4" xfId="0" applyFont="1" applyFill="1" applyBorder="1" applyAlignment="1">
      <alignment horizontal="center"/>
    </xf>
    <xf numFmtId="0" fontId="36" fillId="38" borderId="4" xfId="0" applyFont="1" applyFill="1" applyBorder="1" applyAlignment="1">
      <alignment horizontal="right"/>
    </xf>
    <xf numFmtId="0" fontId="48" fillId="38" borderId="7" xfId="0" applyFont="1" applyFill="1" applyBorder="1" applyAlignment="1">
      <alignment horizontal="right"/>
    </xf>
    <xf numFmtId="0" fontId="47" fillId="0" borderId="0" xfId="0" applyFont="1"/>
    <xf numFmtId="0" fontId="47" fillId="40" borderId="0" xfId="0" applyFont="1" applyFill="1" applyAlignment="1">
      <alignment horizontal="center"/>
    </xf>
    <xf numFmtId="0" fontId="47" fillId="40" borderId="4" xfId="0" applyFont="1" applyFill="1" applyBorder="1" applyAlignment="1">
      <alignment horizontal="center"/>
    </xf>
    <xf numFmtId="2" fontId="0" fillId="0" borderId="0" xfId="0" applyNumberFormat="1"/>
    <xf numFmtId="0" fontId="43" fillId="36" borderId="21" xfId="0" applyFont="1" applyFill="1" applyBorder="1"/>
    <xf numFmtId="0" fontId="16" fillId="19" borderId="18" xfId="0" applyFont="1" applyFill="1" applyBorder="1"/>
    <xf numFmtId="0" fontId="10" fillId="19" borderId="4" xfId="0" applyFont="1" applyFill="1" applyBorder="1"/>
    <xf numFmtId="2" fontId="10" fillId="19" borderId="4" xfId="0" applyNumberFormat="1" applyFont="1" applyFill="1" applyBorder="1"/>
    <xf numFmtId="0" fontId="16" fillId="39" borderId="18" xfId="0" applyFont="1" applyFill="1" applyBorder="1"/>
    <xf numFmtId="0" fontId="10" fillId="39" borderId="4" xfId="0" applyFont="1" applyFill="1" applyBorder="1"/>
    <xf numFmtId="2" fontId="10" fillId="39" borderId="4" xfId="0" applyNumberFormat="1" applyFont="1" applyFill="1" applyBorder="1"/>
    <xf numFmtId="0" fontId="0" fillId="41" borderId="4" xfId="0" applyFill="1" applyBorder="1" applyAlignment="1">
      <alignment horizontal="center"/>
    </xf>
    <xf numFmtId="0" fontId="47" fillId="41" borderId="4" xfId="0" applyFont="1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36" fillId="38" borderId="24" xfId="0" applyFont="1" applyFill="1" applyBorder="1" applyAlignment="1"/>
    <xf numFmtId="0" fontId="36" fillId="38" borderId="8" xfId="0" applyFont="1" applyFill="1" applyBorder="1" applyAlignment="1"/>
    <xf numFmtId="0" fontId="36" fillId="38" borderId="2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 applyProtection="1">
      <protection locked="0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9" borderId="0" xfId="0" applyFont="1" applyFill="1" applyAlignment="1"/>
    <xf numFmtId="0" fontId="1" fillId="0" borderId="0" xfId="0" applyFont="1" applyFill="1" applyBorder="1"/>
    <xf numFmtId="0" fontId="3" fillId="4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2" fillId="36" borderId="3" xfId="0" applyFont="1" applyFill="1" applyBorder="1"/>
    <xf numFmtId="0" fontId="52" fillId="36" borderId="14" xfId="0" applyFont="1" applyFill="1" applyBorder="1"/>
    <xf numFmtId="0" fontId="53" fillId="36" borderId="0" xfId="0" applyFont="1" applyFill="1" applyBorder="1" applyAlignment="1">
      <alignment horizontal="center"/>
    </xf>
    <xf numFmtId="0" fontId="53" fillId="36" borderId="8" xfId="0" applyFont="1" applyFill="1" applyBorder="1" applyAlignment="1">
      <alignment horizontal="center"/>
    </xf>
    <xf numFmtId="0" fontId="52" fillId="36" borderId="17" xfId="0" applyFont="1" applyFill="1" applyBorder="1"/>
    <xf numFmtId="0" fontId="53" fillId="36" borderId="16" xfId="0" applyFont="1" applyFill="1" applyBorder="1" applyAlignment="1">
      <alignment horizontal="center"/>
    </xf>
    <xf numFmtId="0" fontId="43" fillId="36" borderId="26" xfId="0" applyFont="1" applyFill="1" applyBorder="1"/>
    <xf numFmtId="0" fontId="53" fillId="36" borderId="9" xfId="0" applyFont="1" applyFill="1" applyBorder="1" applyAlignment="1">
      <alignment horizontal="center"/>
    </xf>
    <xf numFmtId="0" fontId="52" fillId="36" borderId="5" xfId="0" applyFont="1" applyFill="1" applyBorder="1"/>
    <xf numFmtId="0" fontId="53" fillId="36" borderId="22" xfId="0" applyFont="1" applyFill="1" applyBorder="1" applyAlignment="1">
      <alignment horizontal="center"/>
    </xf>
    <xf numFmtId="0" fontId="52" fillId="36" borderId="23" xfId="0" applyFont="1" applyFill="1" applyBorder="1"/>
    <xf numFmtId="0" fontId="49" fillId="34" borderId="0" xfId="0" applyFont="1" applyFill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1" fillId="0" borderId="1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44" borderId="0" xfId="0" applyFont="1" applyFill="1" applyBorder="1"/>
    <xf numFmtId="0" fontId="51" fillId="0" borderId="11" xfId="0" applyFont="1" applyBorder="1"/>
    <xf numFmtId="0" fontId="0" fillId="44" borderId="3" xfId="0" applyFill="1" applyBorder="1"/>
    <xf numFmtId="0" fontId="0" fillId="44" borderId="0" xfId="0" applyFill="1" applyBorder="1"/>
    <xf numFmtId="0" fontId="37" fillId="0" borderId="0" xfId="0" applyFont="1" applyBorder="1"/>
    <xf numFmtId="0" fontId="37" fillId="0" borderId="11" xfId="0" applyFont="1" applyBorder="1"/>
    <xf numFmtId="0" fontId="51" fillId="0" borderId="3" xfId="0" applyFont="1" applyBorder="1"/>
    <xf numFmtId="0" fontId="3" fillId="44" borderId="11" xfId="0" applyFont="1" applyFill="1" applyBorder="1" applyAlignment="1">
      <alignment horizontal="center"/>
    </xf>
    <xf numFmtId="0" fontId="3" fillId="4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9" fillId="34" borderId="2" xfId="0" applyFont="1" applyFill="1" applyBorder="1" applyAlignment="1"/>
    <xf numFmtId="0" fontId="0" fillId="0" borderId="0" xfId="0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3" fillId="0" borderId="11" xfId="0" applyFont="1" applyBorder="1"/>
    <xf numFmtId="0" fontId="3" fillId="0" borderId="12" xfId="0" applyFont="1" applyBorder="1"/>
    <xf numFmtId="0" fontId="51" fillId="38" borderId="4" xfId="0" applyFont="1" applyFill="1" applyBorder="1" applyAlignment="1">
      <alignment horizontal="center"/>
    </xf>
    <xf numFmtId="0" fontId="54" fillId="38" borderId="4" xfId="0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0" fontId="32" fillId="22" borderId="0" xfId="0" applyFont="1" applyFill="1" applyBorder="1" applyAlignment="1">
      <alignment horizontal="center"/>
    </xf>
    <xf numFmtId="0" fontId="36" fillId="38" borderId="19" xfId="0" applyFont="1" applyFill="1" applyBorder="1" applyAlignment="1">
      <alignment horizontal="left"/>
    </xf>
    <xf numFmtId="0" fontId="36" fillId="38" borderId="16" xfId="0" applyFont="1" applyFill="1" applyBorder="1" applyAlignment="1">
      <alignment horizontal="left"/>
    </xf>
    <xf numFmtId="0" fontId="36" fillId="38" borderId="7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3" fillId="44" borderId="2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36" fillId="38" borderId="25" xfId="0" applyFont="1" applyFill="1" applyBorder="1" applyAlignment="1">
      <alignment horizontal="left"/>
    </xf>
    <xf numFmtId="0" fontId="36" fillId="38" borderId="0" xfId="0" applyFont="1" applyFill="1" applyBorder="1" applyAlignment="1">
      <alignment horizontal="left"/>
    </xf>
    <xf numFmtId="0" fontId="36" fillId="38" borderId="1" xfId="0" applyFont="1" applyFill="1" applyBorder="1" applyAlignment="1">
      <alignment horizontal="left"/>
    </xf>
    <xf numFmtId="0" fontId="24" fillId="13" borderId="0" xfId="0" quotePrefix="1" applyFont="1" applyFill="1" applyAlignment="1">
      <alignment horizontal="center"/>
    </xf>
    <xf numFmtId="0" fontId="24" fillId="1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19" fillId="11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26" fillId="15" borderId="0" xfId="0" quotePrefix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5" fillId="14" borderId="0" xfId="0" quotePrefix="1" applyFont="1" applyFill="1" applyAlignment="1">
      <alignment horizontal="center"/>
    </xf>
    <xf numFmtId="0" fontId="49" fillId="42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25" borderId="6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25" borderId="5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3" fillId="45" borderId="6" xfId="0" applyFont="1" applyFill="1" applyBorder="1" applyAlignment="1">
      <alignment horizontal="center"/>
    </xf>
    <xf numFmtId="0" fontId="3" fillId="45" borderId="9" xfId="0" applyFont="1" applyFill="1" applyBorder="1" applyAlignment="1">
      <alignment horizontal="center"/>
    </xf>
    <xf numFmtId="0" fontId="3" fillId="45" borderId="5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4" borderId="2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0" fillId="0" borderId="0" xfId="0" applyBorder="1"/>
    <xf numFmtId="0" fontId="49" fillId="34" borderId="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8" fillId="38" borderId="19" xfId="0" applyFont="1" applyFill="1" applyBorder="1" applyAlignment="1">
      <alignment horizontal="center"/>
    </xf>
    <xf numFmtId="0" fontId="48" fillId="38" borderId="16" xfId="0" applyFont="1" applyFill="1" applyBorder="1" applyAlignment="1">
      <alignment horizontal="center"/>
    </xf>
    <xf numFmtId="0" fontId="48" fillId="38" borderId="7" xfId="0" applyFont="1" applyFill="1" applyBorder="1" applyAlignment="1">
      <alignment horizontal="center"/>
    </xf>
    <xf numFmtId="0" fontId="36" fillId="38" borderId="19" xfId="0" applyFont="1" applyFill="1" applyBorder="1" applyAlignment="1">
      <alignment horizontal="center"/>
    </xf>
    <xf numFmtId="0" fontId="36" fillId="38" borderId="16" xfId="0" applyFont="1" applyFill="1" applyBorder="1" applyAlignment="1">
      <alignment horizontal="center"/>
    </xf>
    <xf numFmtId="0" fontId="36" fillId="38" borderId="7" xfId="0" applyFont="1" applyFill="1" applyBorder="1" applyAlignment="1">
      <alignment horizontal="center"/>
    </xf>
    <xf numFmtId="0" fontId="0" fillId="24" borderId="8" xfId="0" applyFill="1" applyBorder="1" applyAlignment="1">
      <alignment horizontal="center"/>
    </xf>
    <xf numFmtId="164" fontId="3" fillId="7" borderId="20" xfId="0" applyNumberFormat="1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50" fillId="43" borderId="0" xfId="0" applyFont="1" applyFill="1" applyAlignment="1">
      <alignment horizontal="center"/>
    </xf>
    <xf numFmtId="0" fontId="0" fillId="39" borderId="6" xfId="0" applyFill="1" applyBorder="1" applyAlignment="1">
      <alignment horizontal="center"/>
    </xf>
    <xf numFmtId="0" fontId="0" fillId="39" borderId="9" xfId="0" applyFill="1" applyBorder="1" applyAlignment="1">
      <alignment horizontal="center"/>
    </xf>
    <xf numFmtId="0" fontId="0" fillId="27" borderId="6" xfId="0" applyFill="1" applyBorder="1" applyAlignment="1">
      <alignment horizontal="center"/>
    </xf>
    <xf numFmtId="0" fontId="0" fillId="27" borderId="9" xfId="0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1" fillId="27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0" fontId="3" fillId="25" borderId="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31" borderId="0" xfId="0" applyFont="1" applyFill="1" applyAlignment="1">
      <alignment horizontal="center"/>
    </xf>
    <xf numFmtId="0" fontId="0" fillId="39" borderId="5" xfId="0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" fillId="27" borderId="6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7" fillId="38" borderId="19" xfId="0" applyFont="1" applyFill="1" applyBorder="1" applyAlignment="1">
      <alignment horizontal="center"/>
    </xf>
    <xf numFmtId="0" fontId="47" fillId="38" borderId="16" xfId="0" applyFont="1" applyFill="1" applyBorder="1" applyAlignment="1">
      <alignment horizontal="center"/>
    </xf>
    <xf numFmtId="0" fontId="47" fillId="38" borderId="7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7" xfId="0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7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8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0" fontId="44" fillId="35" borderId="6" xfId="0" applyFont="1" applyFill="1" applyBorder="1" applyAlignment="1">
      <alignment horizontal="center"/>
    </xf>
    <xf numFmtId="0" fontId="44" fillId="35" borderId="9" xfId="0" applyFont="1" applyFill="1" applyBorder="1" applyAlignment="1">
      <alignment horizontal="center"/>
    </xf>
    <xf numFmtId="0" fontId="44" fillId="35" borderId="5" xfId="0" applyFont="1" applyFill="1" applyBorder="1" applyAlignment="1">
      <alignment horizontal="center"/>
    </xf>
    <xf numFmtId="0" fontId="28" fillId="33" borderId="6" xfId="0" applyFont="1" applyFill="1" applyBorder="1" applyAlignment="1">
      <alignment horizontal="center"/>
    </xf>
    <xf numFmtId="0" fontId="28" fillId="33" borderId="9" xfId="0" applyFont="1" applyFill="1" applyBorder="1" applyAlignment="1">
      <alignment horizontal="center"/>
    </xf>
    <xf numFmtId="0" fontId="28" fillId="33" borderId="5" xfId="0" applyFont="1" applyFill="1" applyBorder="1" applyAlignment="1">
      <alignment horizontal="center"/>
    </xf>
    <xf numFmtId="0" fontId="28" fillId="32" borderId="6" xfId="0" applyFont="1" applyFill="1" applyBorder="1" applyAlignment="1">
      <alignment horizontal="center"/>
    </xf>
    <xf numFmtId="0" fontId="28" fillId="32" borderId="9" xfId="0" applyFont="1" applyFill="1" applyBorder="1" applyAlignment="1">
      <alignment horizontal="center"/>
    </xf>
    <xf numFmtId="0" fontId="28" fillId="32" borderId="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3" fillId="0" borderId="3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otales!A1"/><Relationship Id="rId13" Type="http://schemas.openxmlformats.org/officeDocument/2006/relationships/hyperlink" Target="#REVISTAS!A1"/><Relationship Id="rId3" Type="http://schemas.openxmlformats.org/officeDocument/2006/relationships/hyperlink" Target="#PARODISTAS!A1"/><Relationship Id="rId7" Type="http://schemas.openxmlformats.org/officeDocument/2006/relationships/hyperlink" Target="#MURGAS!A1"/><Relationship Id="rId12" Type="http://schemas.openxmlformats.org/officeDocument/2006/relationships/hyperlink" Target="#HUMORISTAS!A1"/><Relationship Id="rId17" Type="http://schemas.openxmlformats.org/officeDocument/2006/relationships/image" Target="../media/image1.jpeg"/><Relationship Id="rId2" Type="http://schemas.openxmlformats.org/officeDocument/2006/relationships/hyperlink" Target="#LUBOLOS!A1"/><Relationship Id="rId16" Type="http://schemas.openxmlformats.org/officeDocument/2006/relationships/hyperlink" Target="#Totales!A1"/><Relationship Id="rId1" Type="http://schemas.openxmlformats.org/officeDocument/2006/relationships/hyperlink" Target="#MURGAS!A1"/><Relationship Id="rId6" Type="http://schemas.openxmlformats.org/officeDocument/2006/relationships/hyperlink" Target="#MURGAS!AN1"/><Relationship Id="rId11" Type="http://schemas.openxmlformats.org/officeDocument/2006/relationships/hyperlink" Target="#PARODISTAS!A1"/><Relationship Id="rId5" Type="http://schemas.openxmlformats.org/officeDocument/2006/relationships/hyperlink" Target="#REVISTAS!A1"/><Relationship Id="rId15" Type="http://schemas.openxmlformats.org/officeDocument/2006/relationships/hyperlink" Target="#Notas!A1"/><Relationship Id="rId10" Type="http://schemas.openxmlformats.org/officeDocument/2006/relationships/hyperlink" Target="#LUBOLOS!A1"/><Relationship Id="rId4" Type="http://schemas.openxmlformats.org/officeDocument/2006/relationships/hyperlink" Target="#HUMORISTAS!A1"/><Relationship Id="rId9" Type="http://schemas.openxmlformats.org/officeDocument/2006/relationships/hyperlink" Target="#MURGAS!A1"/><Relationship Id="rId14" Type="http://schemas.openxmlformats.org/officeDocument/2006/relationships/hyperlink" Target="#MURGAS!AN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14</xdr:row>
      <xdr:rowOff>95250</xdr:rowOff>
    </xdr:from>
    <xdr:to>
      <xdr:col>3</xdr:col>
      <xdr:colOff>666750</xdr:colOff>
      <xdr:row>15</xdr:row>
      <xdr:rowOff>0</xdr:rowOff>
    </xdr:to>
    <xdr:sp macro="[1]!Autoforma1_AlHacerClic" textlink="">
      <xdr:nvSpPr>
        <xdr:cNvPr id="10670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562225" y="339090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15</xdr:row>
      <xdr:rowOff>95250</xdr:rowOff>
    </xdr:from>
    <xdr:to>
      <xdr:col>3</xdr:col>
      <xdr:colOff>666750</xdr:colOff>
      <xdr:row>16</xdr:row>
      <xdr:rowOff>0</xdr:rowOff>
    </xdr:to>
    <xdr:sp macro="" textlink="">
      <xdr:nvSpPr>
        <xdr:cNvPr id="10671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562225" y="359092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16</xdr:row>
      <xdr:rowOff>95250</xdr:rowOff>
    </xdr:from>
    <xdr:to>
      <xdr:col>3</xdr:col>
      <xdr:colOff>666750</xdr:colOff>
      <xdr:row>17</xdr:row>
      <xdr:rowOff>0</xdr:rowOff>
    </xdr:to>
    <xdr:sp macro="" textlink="">
      <xdr:nvSpPr>
        <xdr:cNvPr id="10672" name="AutoShape 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562225" y="379095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17</xdr:row>
      <xdr:rowOff>95250</xdr:rowOff>
    </xdr:from>
    <xdr:to>
      <xdr:col>3</xdr:col>
      <xdr:colOff>666750</xdr:colOff>
      <xdr:row>18</xdr:row>
      <xdr:rowOff>0</xdr:rowOff>
    </xdr:to>
    <xdr:sp macro="" textlink="">
      <xdr:nvSpPr>
        <xdr:cNvPr id="10673" name="AutoShape 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562225" y="399097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18</xdr:row>
      <xdr:rowOff>95250</xdr:rowOff>
    </xdr:from>
    <xdr:to>
      <xdr:col>3</xdr:col>
      <xdr:colOff>666750</xdr:colOff>
      <xdr:row>19</xdr:row>
      <xdr:rowOff>0</xdr:rowOff>
    </xdr:to>
    <xdr:sp macro="" textlink="">
      <xdr:nvSpPr>
        <xdr:cNvPr id="10674" name="AutoShape 5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2562225" y="419100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15</xdr:row>
      <xdr:rowOff>0</xdr:rowOff>
    </xdr:from>
    <xdr:to>
      <xdr:col>3</xdr:col>
      <xdr:colOff>666750</xdr:colOff>
      <xdr:row>15</xdr:row>
      <xdr:rowOff>0</xdr:rowOff>
    </xdr:to>
    <xdr:sp macro="" textlink="">
      <xdr:nvSpPr>
        <xdr:cNvPr id="10675" name="AutoShape 6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2562225" y="3495675"/>
          <a:ext cx="3905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13</xdr:row>
      <xdr:rowOff>95250</xdr:rowOff>
    </xdr:from>
    <xdr:to>
      <xdr:col>3</xdr:col>
      <xdr:colOff>666750</xdr:colOff>
      <xdr:row>14</xdr:row>
      <xdr:rowOff>0</xdr:rowOff>
    </xdr:to>
    <xdr:sp macro="[1]!Autoforma1_AlHacerClic" textlink="">
      <xdr:nvSpPr>
        <xdr:cNvPr id="10676" name="AutoShape 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2562225" y="319087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19</xdr:row>
      <xdr:rowOff>0</xdr:rowOff>
    </xdr:from>
    <xdr:to>
      <xdr:col>3</xdr:col>
      <xdr:colOff>666750</xdr:colOff>
      <xdr:row>19</xdr:row>
      <xdr:rowOff>0</xdr:rowOff>
    </xdr:to>
    <xdr:sp macro="[1]!Autoforma1_AlHacerClic" textlink="">
      <xdr:nvSpPr>
        <xdr:cNvPr id="10678" name="AutoShape 10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2562225" y="4295775"/>
          <a:ext cx="3905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14</xdr:row>
      <xdr:rowOff>95250</xdr:rowOff>
    </xdr:from>
    <xdr:to>
      <xdr:col>3</xdr:col>
      <xdr:colOff>666750</xdr:colOff>
      <xdr:row>15</xdr:row>
      <xdr:rowOff>0</xdr:rowOff>
    </xdr:to>
    <xdr:sp macro="[1]!Autoforma1_AlHacerClic" textlink="">
      <xdr:nvSpPr>
        <xdr:cNvPr id="10679" name="AutoShape 12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2562225" y="339090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15</xdr:row>
      <xdr:rowOff>95250</xdr:rowOff>
    </xdr:from>
    <xdr:to>
      <xdr:col>3</xdr:col>
      <xdr:colOff>666750</xdr:colOff>
      <xdr:row>16</xdr:row>
      <xdr:rowOff>0</xdr:rowOff>
    </xdr:to>
    <xdr:sp macro="" textlink="">
      <xdr:nvSpPr>
        <xdr:cNvPr id="10680" name="AutoShape 13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2562225" y="359092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16</xdr:row>
      <xdr:rowOff>95250</xdr:rowOff>
    </xdr:from>
    <xdr:to>
      <xdr:col>3</xdr:col>
      <xdr:colOff>666750</xdr:colOff>
      <xdr:row>17</xdr:row>
      <xdr:rowOff>0</xdr:rowOff>
    </xdr:to>
    <xdr:sp macro="" textlink="">
      <xdr:nvSpPr>
        <xdr:cNvPr id="10681" name="AutoShape 14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2562225" y="379095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17</xdr:row>
      <xdr:rowOff>95250</xdr:rowOff>
    </xdr:from>
    <xdr:to>
      <xdr:col>3</xdr:col>
      <xdr:colOff>666750</xdr:colOff>
      <xdr:row>18</xdr:row>
      <xdr:rowOff>0</xdr:rowOff>
    </xdr:to>
    <xdr:sp macro="" textlink="">
      <xdr:nvSpPr>
        <xdr:cNvPr id="10682" name="AutoShape 15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2562225" y="399097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18</xdr:row>
      <xdr:rowOff>95250</xdr:rowOff>
    </xdr:from>
    <xdr:to>
      <xdr:col>3</xdr:col>
      <xdr:colOff>666750</xdr:colOff>
      <xdr:row>19</xdr:row>
      <xdr:rowOff>0</xdr:rowOff>
    </xdr:to>
    <xdr:sp macro="" textlink="">
      <xdr:nvSpPr>
        <xdr:cNvPr id="10683" name="AutoShape 16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2562225" y="4191000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15</xdr:row>
      <xdr:rowOff>0</xdr:rowOff>
    </xdr:from>
    <xdr:to>
      <xdr:col>3</xdr:col>
      <xdr:colOff>666750</xdr:colOff>
      <xdr:row>15</xdr:row>
      <xdr:rowOff>0</xdr:rowOff>
    </xdr:to>
    <xdr:sp macro="" textlink="">
      <xdr:nvSpPr>
        <xdr:cNvPr id="10684" name="AutoShape 17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2562225" y="3495675"/>
          <a:ext cx="3905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13</xdr:row>
      <xdr:rowOff>95250</xdr:rowOff>
    </xdr:from>
    <xdr:to>
      <xdr:col>3</xdr:col>
      <xdr:colOff>666750</xdr:colOff>
      <xdr:row>14</xdr:row>
      <xdr:rowOff>0</xdr:rowOff>
    </xdr:to>
    <xdr:sp macro="[1]!Autoforma1_AlHacerClic" textlink="">
      <xdr:nvSpPr>
        <xdr:cNvPr id="10685" name="AutoShape 18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2562225" y="3190875"/>
          <a:ext cx="390525" cy="104775"/>
        </a:xfrm>
        <a:prstGeom prst="rightArrow">
          <a:avLst>
            <a:gd name="adj1" fmla="val 50000"/>
            <a:gd name="adj2" fmla="val 93182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19</xdr:row>
      <xdr:rowOff>0</xdr:rowOff>
    </xdr:from>
    <xdr:to>
      <xdr:col>3</xdr:col>
      <xdr:colOff>666750</xdr:colOff>
      <xdr:row>19</xdr:row>
      <xdr:rowOff>0</xdr:rowOff>
    </xdr:to>
    <xdr:sp macro="[1]!Autoforma1_AlHacerClic" textlink="">
      <xdr:nvSpPr>
        <xdr:cNvPr id="10687" name="AutoShape 20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2562225" y="4295775"/>
          <a:ext cx="3905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</xdr:row>
      <xdr:rowOff>238125</xdr:rowOff>
    </xdr:from>
    <xdr:to>
      <xdr:col>7</xdr:col>
      <xdr:colOff>561975</xdr:colOff>
      <xdr:row>10</xdr:row>
      <xdr:rowOff>85725</xdr:rowOff>
    </xdr:to>
    <xdr:pic>
      <xdr:nvPicPr>
        <xdr:cNvPr id="21" name="20 Imagen" descr="logocdf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95350" y="657225"/>
          <a:ext cx="5000625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3</xdr:row>
      <xdr:rowOff>0</xdr:rowOff>
    </xdr:from>
    <xdr:to>
      <xdr:col>18</xdr:col>
      <xdr:colOff>161925</xdr:colOff>
      <xdr:row>36</xdr:row>
      <xdr:rowOff>38100</xdr:rowOff>
    </xdr:to>
    <xdr:pic>
      <xdr:nvPicPr>
        <xdr:cNvPr id="2" name="1 Imagen" descr="Jurado 202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552450"/>
          <a:ext cx="6477000" cy="647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nrique.CARNAVAL/Mis%20documentos/Periodismo/2005/SUGERENCIA%20PLANILLA%20CARNAVAL%202005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URGAS"/>
      <sheetName val="LUBOLOS"/>
      <sheetName val="PARODISTAS"/>
      <sheetName val="HUMORISTAS"/>
      <sheetName val="REVISTAS"/>
      <sheetName val="SUGERENCIA PLANILLA CARNAVAL 20"/>
    </sheetNames>
    <definedNames>
      <definedName name="Autoforma1_AlHacerClic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rnavaldelfuturo.uy/2022/02/15/reglamento-concurso-carnaval-202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/>
  </sheetViews>
  <sheetFormatPr baseColWidth="10" defaultRowHeight="12.75"/>
  <sheetData>
    <row r="1" spans="1:17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4"/>
      <c r="P1" s="64"/>
      <c r="Q1" s="64"/>
    </row>
    <row r="2" spans="1:17" ht="20.25">
      <c r="A2" s="9"/>
      <c r="B2" s="68"/>
      <c r="C2" s="276" t="s">
        <v>151</v>
      </c>
      <c r="D2" s="277"/>
      <c r="E2" s="277"/>
      <c r="F2" s="277"/>
      <c r="G2" s="277"/>
      <c r="H2" s="68"/>
      <c r="I2" s="9"/>
      <c r="J2" s="9"/>
      <c r="K2" s="9"/>
      <c r="L2" s="9"/>
      <c r="M2" s="9"/>
      <c r="N2" s="9"/>
      <c r="O2" s="64"/>
      <c r="P2" s="64"/>
      <c r="Q2" s="64"/>
    </row>
    <row r="3" spans="1:17" ht="20.25">
      <c r="A3" s="9"/>
      <c r="B3" s="9"/>
      <c r="C3" s="10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64"/>
      <c r="P3" s="64"/>
      <c r="Q3" s="64"/>
    </row>
    <row r="4" spans="1:17" ht="20.25">
      <c r="A4" s="9"/>
      <c r="B4" s="9"/>
      <c r="C4" s="10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64"/>
      <c r="P4" s="64"/>
      <c r="Q4" s="64"/>
    </row>
    <row r="5" spans="1:17" ht="20.25">
      <c r="A5" s="9"/>
      <c r="B5" s="9"/>
      <c r="C5" s="10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64"/>
      <c r="P5" s="64"/>
      <c r="Q5" s="64"/>
    </row>
    <row r="6" spans="1:17" ht="20.25">
      <c r="A6" s="9"/>
      <c r="B6" s="9"/>
      <c r="C6" s="10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64"/>
      <c r="P6" s="64"/>
      <c r="Q6" s="64"/>
    </row>
    <row r="7" spans="1:17" ht="20.25">
      <c r="A7" s="9"/>
      <c r="B7" s="9"/>
      <c r="C7" s="10"/>
      <c r="D7" s="10"/>
      <c r="E7" s="10"/>
      <c r="F7" s="10"/>
      <c r="G7" s="9"/>
      <c r="H7" s="9"/>
      <c r="I7" s="9"/>
      <c r="J7" s="9"/>
      <c r="K7" s="9"/>
      <c r="L7" s="9"/>
      <c r="M7" s="9"/>
      <c r="N7" s="9"/>
      <c r="O7" s="64"/>
      <c r="P7" s="64"/>
      <c r="Q7" s="64"/>
    </row>
    <row r="8" spans="1:17" ht="20.25">
      <c r="A8" s="9"/>
      <c r="B8" s="9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64"/>
      <c r="P8" s="64"/>
      <c r="Q8" s="64"/>
    </row>
    <row r="9" spans="1:17" ht="20.25">
      <c r="A9" s="9"/>
      <c r="B9" s="9"/>
      <c r="C9" s="10"/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64"/>
      <c r="P9" s="64"/>
      <c r="Q9" s="64"/>
    </row>
    <row r="10" spans="1:17" ht="20.25">
      <c r="A10" s="9"/>
      <c r="B10" s="9"/>
      <c r="C10" s="10"/>
      <c r="D10" s="10"/>
      <c r="E10" s="10"/>
      <c r="F10" s="10"/>
      <c r="G10" s="9"/>
      <c r="H10" s="9"/>
      <c r="I10" s="9"/>
      <c r="J10" s="9"/>
      <c r="K10" s="9"/>
      <c r="L10" s="9"/>
      <c r="M10" s="9"/>
      <c r="N10" s="9"/>
      <c r="O10" s="64"/>
      <c r="P10" s="64"/>
      <c r="Q10" s="64"/>
    </row>
    <row r="11" spans="1:17" ht="20.25">
      <c r="A11" s="9"/>
      <c r="B11" s="9"/>
      <c r="C11" s="10"/>
      <c r="D11" s="10"/>
      <c r="E11" s="10"/>
      <c r="F11" s="10"/>
      <c r="G11" s="9"/>
      <c r="H11" s="9"/>
      <c r="I11" s="9"/>
      <c r="J11" s="9"/>
      <c r="K11" s="9"/>
      <c r="L11" s="9"/>
      <c r="M11" s="9"/>
      <c r="N11" s="9"/>
      <c r="O11" s="64"/>
      <c r="P11" s="64"/>
      <c r="Q11" s="64"/>
    </row>
    <row r="12" spans="1:17">
      <c r="A12" s="9"/>
      <c r="B12" s="9"/>
      <c r="C12" s="69"/>
      <c r="D12" s="69"/>
      <c r="E12" s="69"/>
      <c r="F12" s="69"/>
      <c r="G12" s="69"/>
      <c r="H12" s="9"/>
      <c r="I12" s="9"/>
      <c r="J12" s="9"/>
      <c r="K12" s="9"/>
      <c r="L12" s="9"/>
      <c r="M12" s="9"/>
      <c r="N12" s="9"/>
      <c r="O12" s="64"/>
      <c r="P12" s="64"/>
      <c r="Q12" s="64"/>
    </row>
    <row r="13" spans="1:17" ht="15.75">
      <c r="A13" s="9"/>
      <c r="B13" s="9"/>
      <c r="C13" s="70"/>
      <c r="D13" s="70"/>
      <c r="E13" s="70"/>
      <c r="F13" s="70"/>
      <c r="G13" s="70"/>
      <c r="H13" s="9"/>
      <c r="I13" s="9"/>
      <c r="J13" s="9"/>
      <c r="K13" s="9"/>
      <c r="L13" s="9"/>
      <c r="M13" s="9"/>
      <c r="N13" s="9"/>
      <c r="O13" s="64"/>
      <c r="P13" s="64"/>
      <c r="Q13" s="64"/>
    </row>
    <row r="14" spans="1:17" ht="15.75">
      <c r="A14" s="9"/>
      <c r="B14" s="9"/>
      <c r="C14" s="70"/>
      <c r="D14" s="71"/>
      <c r="E14" s="72" t="s">
        <v>20</v>
      </c>
      <c r="F14" s="70"/>
      <c r="G14" s="70"/>
      <c r="H14" s="9"/>
      <c r="I14" s="9"/>
      <c r="J14" s="9"/>
      <c r="K14" s="9"/>
      <c r="L14" s="9"/>
      <c r="M14" s="9"/>
      <c r="N14" s="9"/>
      <c r="O14" s="64"/>
      <c r="P14" s="64"/>
      <c r="Q14" s="64"/>
    </row>
    <row r="15" spans="1:17" ht="15.75">
      <c r="A15" s="9"/>
      <c r="B15" s="9"/>
      <c r="C15" s="70"/>
      <c r="D15" s="70"/>
      <c r="E15" s="73" t="s">
        <v>9</v>
      </c>
      <c r="F15" s="70"/>
      <c r="G15" s="70"/>
      <c r="H15" s="9"/>
      <c r="I15" s="9"/>
      <c r="J15" s="9"/>
      <c r="K15" s="9"/>
      <c r="L15" s="9"/>
      <c r="M15" s="9"/>
      <c r="N15" s="9"/>
      <c r="O15" s="64"/>
      <c r="P15" s="64"/>
      <c r="Q15" s="64"/>
    </row>
    <row r="16" spans="1:17" ht="15.75">
      <c r="A16" s="9"/>
      <c r="B16" s="9"/>
      <c r="C16" s="70"/>
      <c r="D16" s="70"/>
      <c r="E16" s="73" t="s">
        <v>10</v>
      </c>
      <c r="F16" s="70"/>
      <c r="G16" s="70"/>
      <c r="H16" s="9"/>
      <c r="I16" s="9"/>
      <c r="J16" s="9"/>
      <c r="K16" s="9"/>
      <c r="L16" s="9"/>
      <c r="M16" s="9"/>
      <c r="N16" s="9"/>
      <c r="O16" s="64"/>
      <c r="P16" s="64"/>
      <c r="Q16" s="64"/>
    </row>
    <row r="17" spans="1:17" ht="15.75">
      <c r="A17" s="9"/>
      <c r="B17" s="9"/>
      <c r="C17" s="70"/>
      <c r="D17" s="70"/>
      <c r="E17" s="73" t="s">
        <v>11</v>
      </c>
      <c r="F17" s="70"/>
      <c r="G17" s="70"/>
      <c r="H17" s="9"/>
      <c r="I17" s="9"/>
      <c r="J17" s="9"/>
      <c r="K17" s="9"/>
      <c r="L17" s="9"/>
      <c r="M17" s="9"/>
      <c r="N17" s="9"/>
      <c r="O17" s="64"/>
      <c r="P17" s="64"/>
      <c r="Q17" s="64"/>
    </row>
    <row r="18" spans="1:17" ht="15.75">
      <c r="A18" s="9"/>
      <c r="B18" s="9"/>
      <c r="C18" s="70"/>
      <c r="D18" s="70"/>
      <c r="E18" s="73" t="s">
        <v>12</v>
      </c>
      <c r="F18" s="70"/>
      <c r="G18" s="70"/>
      <c r="H18" s="9"/>
      <c r="I18" s="9"/>
      <c r="J18" s="9"/>
      <c r="K18" s="9"/>
      <c r="L18" s="9"/>
      <c r="M18" s="9"/>
      <c r="N18" s="9"/>
      <c r="O18" s="64"/>
      <c r="P18" s="64"/>
      <c r="Q18" s="64"/>
    </row>
    <row r="19" spans="1:17" ht="15.75">
      <c r="A19" s="9"/>
      <c r="B19" s="9"/>
      <c r="C19" s="70"/>
      <c r="D19" s="70"/>
      <c r="E19" s="73" t="s">
        <v>13</v>
      </c>
      <c r="F19" s="70"/>
      <c r="G19" s="70"/>
      <c r="H19" s="9"/>
      <c r="I19" s="9"/>
      <c r="J19" s="9"/>
      <c r="K19" s="9"/>
      <c r="L19" s="9"/>
      <c r="M19" s="9"/>
      <c r="N19" s="9"/>
      <c r="O19" s="64"/>
      <c r="P19" s="64"/>
      <c r="Q19" s="64"/>
    </row>
    <row r="20" spans="1:17" ht="15">
      <c r="A20" s="9"/>
      <c r="B20" s="9"/>
      <c r="C20" s="69"/>
      <c r="D20" s="74"/>
      <c r="E20" s="74"/>
      <c r="F20" s="69"/>
      <c r="G20" s="69"/>
      <c r="H20" s="9"/>
      <c r="I20" s="9"/>
      <c r="J20" s="9"/>
      <c r="K20" s="9"/>
      <c r="L20" s="9"/>
      <c r="M20" s="9"/>
      <c r="N20" s="9"/>
      <c r="O20" s="64"/>
      <c r="P20" s="64"/>
      <c r="Q20" s="64"/>
    </row>
    <row r="21" spans="1:17" ht="15">
      <c r="A21" s="9"/>
      <c r="B21" s="9"/>
      <c r="C21" s="9"/>
      <c r="D21" s="11"/>
      <c r="E21" s="11"/>
      <c r="F21" s="9"/>
      <c r="G21" s="9"/>
      <c r="H21" s="9"/>
      <c r="I21" s="9"/>
      <c r="J21" s="9"/>
      <c r="K21" s="9"/>
      <c r="L21" s="9"/>
      <c r="M21" s="9"/>
      <c r="N21" s="9"/>
      <c r="O21" s="64"/>
      <c r="P21" s="64"/>
      <c r="Q21" s="64"/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4"/>
      <c r="P22" s="64"/>
      <c r="Q22" s="64"/>
    </row>
    <row r="23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9"/>
      <c r="B45" s="9"/>
      <c r="H45" s="9"/>
      <c r="I45" s="9"/>
      <c r="J45" s="9"/>
      <c r="K45" s="9"/>
      <c r="L45" s="9"/>
      <c r="M45" s="9"/>
      <c r="N45" s="9"/>
    </row>
  </sheetData>
  <mergeCells count="1">
    <mergeCell ref="C2:G2"/>
  </mergeCells>
  <phoneticPr fontId="2" type="noConversion"/>
  <hyperlinks>
    <hyperlink ref="E15" location="MURGAS!A1" display="Fallos de MURGAS"/>
    <hyperlink ref="E16" location="LUBOLOS!A1" display="Fallos de LUBOLOS"/>
    <hyperlink ref="E17" location="PARODISTAS!A1" display="Fallos de PARODISTAS"/>
    <hyperlink ref="E18" location="HUMORISTAS!A1" display="Fallos de HUMORISTAS"/>
    <hyperlink ref="E19" location="REVISTAS!A1" display="Fallos de REVISTAS"/>
    <hyperlink ref="E14" location="Rubros!A1" display="Rubros"/>
  </hyperlinks>
  <pageMargins left="0.75" right="0.75" top="1" bottom="1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topLeftCell="A19" workbookViewId="0">
      <selection activeCell="S27" sqref="S27"/>
    </sheetView>
  </sheetViews>
  <sheetFormatPr baseColWidth="10" defaultRowHeight="12.75"/>
  <cols>
    <col min="1" max="1" width="2" bestFit="1" customWidth="1"/>
    <col min="2" max="2" width="12.140625" customWidth="1"/>
    <col min="3" max="3" width="7.140625" style="1" bestFit="1" customWidth="1"/>
    <col min="4" max="4" width="3" style="1" bestFit="1" customWidth="1"/>
    <col min="5" max="5" width="3" style="1" customWidth="1"/>
    <col min="6" max="6" width="11.42578125" style="1"/>
    <col min="7" max="7" width="3" style="1" bestFit="1" customWidth="1"/>
    <col min="8" max="8" width="3.42578125" style="1" customWidth="1"/>
    <col min="9" max="9" width="11.42578125" style="1"/>
    <col min="10" max="10" width="3" style="1" bestFit="1" customWidth="1"/>
    <col min="11" max="11" width="2.7109375" style="1" customWidth="1"/>
    <col min="12" max="12" width="6.85546875" style="1" bestFit="1" customWidth="1"/>
    <col min="13" max="13" width="3" style="1" bestFit="1" customWidth="1"/>
    <col min="14" max="14" width="3" style="1" customWidth="1"/>
    <col min="15" max="15" width="7.28515625" style="1" bestFit="1" customWidth="1"/>
    <col min="16" max="16" width="3" style="1" bestFit="1" customWidth="1"/>
    <col min="17" max="17" width="13.42578125" customWidth="1"/>
    <col min="19" max="19" width="17.5703125" customWidth="1"/>
  </cols>
  <sheetData>
    <row r="1" spans="1:20">
      <c r="A1" s="39"/>
      <c r="B1" s="40" t="s">
        <v>14</v>
      </c>
      <c r="C1" s="41"/>
      <c r="D1" s="41"/>
      <c r="E1" s="41"/>
      <c r="F1" s="41"/>
      <c r="G1" s="41"/>
      <c r="H1" s="41"/>
      <c r="I1" s="41"/>
      <c r="J1" s="42"/>
      <c r="K1" s="42"/>
      <c r="L1" s="42"/>
      <c r="M1" s="41"/>
      <c r="N1" s="41"/>
      <c r="O1" s="41"/>
      <c r="P1" s="41"/>
      <c r="Q1" s="42"/>
      <c r="R1" s="42"/>
      <c r="S1" s="42"/>
      <c r="T1" s="16"/>
    </row>
    <row r="2" spans="1:20">
      <c r="A2" s="43"/>
      <c r="B2" s="44"/>
      <c r="C2" s="41"/>
      <c r="D2" s="41"/>
      <c r="E2" s="41"/>
      <c r="F2" s="41"/>
      <c r="G2" s="41"/>
      <c r="H2" s="41"/>
      <c r="I2" s="41"/>
      <c r="J2" s="42"/>
      <c r="K2" s="42"/>
      <c r="L2" s="42"/>
      <c r="M2" s="41"/>
      <c r="N2" s="41"/>
      <c r="O2" s="41"/>
      <c r="P2" s="41"/>
      <c r="Q2" s="42"/>
      <c r="R2" s="42"/>
      <c r="S2" s="42"/>
      <c r="T2" s="16"/>
    </row>
    <row r="3" spans="1:20" ht="18">
      <c r="A3" s="43"/>
      <c r="B3" s="45"/>
      <c r="C3" s="46"/>
      <c r="D3" s="46"/>
      <c r="E3" s="46"/>
      <c r="F3" s="46"/>
      <c r="G3" s="46"/>
      <c r="H3" s="46"/>
      <c r="I3" s="46"/>
      <c r="J3" s="47"/>
      <c r="K3" s="47"/>
      <c r="L3" s="47"/>
      <c r="M3" s="46"/>
      <c r="N3" s="46"/>
      <c r="O3" s="46"/>
      <c r="P3" s="46"/>
      <c r="Q3" s="47"/>
      <c r="R3" s="47"/>
      <c r="S3" s="42"/>
      <c r="T3" s="16"/>
    </row>
    <row r="4" spans="1:20">
      <c r="A4" s="43"/>
      <c r="B4" s="48"/>
      <c r="C4" s="41"/>
      <c r="D4" s="41"/>
      <c r="E4" s="41"/>
      <c r="F4" s="41"/>
      <c r="G4" s="41"/>
      <c r="H4" s="41"/>
      <c r="I4" s="41"/>
      <c r="J4" s="42"/>
      <c r="K4" s="42"/>
      <c r="L4" s="42"/>
      <c r="M4" s="41"/>
      <c r="N4" s="41"/>
      <c r="O4" s="41"/>
      <c r="P4" s="41"/>
      <c r="Q4" s="42"/>
      <c r="R4" s="42"/>
      <c r="S4" s="42"/>
      <c r="T4" s="16"/>
    </row>
    <row r="5" spans="1:20">
      <c r="A5" s="43"/>
      <c r="B5" s="48"/>
      <c r="C5" s="41"/>
      <c r="D5" s="41"/>
      <c r="E5" s="41"/>
      <c r="F5" s="41"/>
      <c r="G5" s="41"/>
      <c r="H5" s="41"/>
      <c r="I5" s="41"/>
      <c r="J5" s="42"/>
      <c r="K5" s="42"/>
      <c r="L5" s="42"/>
      <c r="M5" s="41"/>
      <c r="N5" s="41"/>
      <c r="O5" s="41"/>
      <c r="P5" s="41"/>
      <c r="Q5" s="42"/>
      <c r="R5" s="42"/>
      <c r="S5" s="42"/>
      <c r="T5" s="16"/>
    </row>
    <row r="6" spans="1:20" ht="15.75">
      <c r="A6" s="43"/>
      <c r="B6" s="49"/>
      <c r="C6" s="50"/>
      <c r="D6" s="51"/>
      <c r="E6" s="52"/>
      <c r="F6" s="52"/>
      <c r="G6" s="52"/>
      <c r="H6" s="52"/>
      <c r="I6" s="52"/>
      <c r="J6" s="42"/>
      <c r="K6" s="42"/>
      <c r="L6" s="42"/>
      <c r="M6" s="52"/>
      <c r="N6" s="52"/>
      <c r="O6" s="52"/>
      <c r="P6" s="52"/>
      <c r="Q6" s="48"/>
      <c r="R6" s="42"/>
      <c r="S6" s="42"/>
      <c r="T6" s="16"/>
    </row>
    <row r="7" spans="1:20" ht="15">
      <c r="A7" s="43"/>
      <c r="B7" s="53"/>
      <c r="C7" s="50"/>
      <c r="D7" s="51"/>
      <c r="E7" s="52"/>
      <c r="F7" s="52"/>
      <c r="G7" s="52"/>
      <c r="H7" s="52"/>
      <c r="I7" s="52"/>
      <c r="J7" s="42"/>
      <c r="K7" s="42"/>
      <c r="L7" s="42"/>
      <c r="M7" s="52"/>
      <c r="N7" s="52"/>
      <c r="O7" s="52"/>
      <c r="P7" s="52"/>
      <c r="Q7" s="48"/>
      <c r="R7" s="42"/>
      <c r="S7" s="42"/>
      <c r="T7" s="16"/>
    </row>
    <row r="8" spans="1:20" ht="15.75">
      <c r="A8" s="43"/>
      <c r="B8" s="54"/>
      <c r="C8" s="50"/>
      <c r="D8" s="51"/>
      <c r="E8" s="50"/>
      <c r="F8" s="50"/>
      <c r="G8" s="50"/>
      <c r="H8" s="50"/>
      <c r="I8" s="50"/>
      <c r="J8" s="55"/>
      <c r="K8" s="55"/>
      <c r="L8" s="55"/>
      <c r="M8" s="50"/>
      <c r="N8" s="50"/>
      <c r="O8" s="52"/>
      <c r="P8" s="52"/>
      <c r="Q8" s="48"/>
      <c r="R8" s="42"/>
      <c r="S8" s="42"/>
      <c r="T8" s="16"/>
    </row>
    <row r="9" spans="1:20" ht="15">
      <c r="A9" s="43"/>
      <c r="B9" s="53"/>
      <c r="C9" s="41"/>
      <c r="D9" s="41"/>
      <c r="E9" s="41"/>
      <c r="F9" s="41"/>
      <c r="G9" s="41"/>
      <c r="H9" s="41"/>
      <c r="I9" s="41"/>
      <c r="J9" s="42"/>
      <c r="K9" s="42"/>
      <c r="L9" s="42"/>
      <c r="M9" s="41"/>
      <c r="N9" s="41"/>
      <c r="O9" s="41"/>
      <c r="P9" s="41"/>
      <c r="Q9" s="42"/>
      <c r="R9" s="42"/>
      <c r="S9" s="42"/>
      <c r="T9" s="16"/>
    </row>
    <row r="10" spans="1:20" ht="15.75">
      <c r="A10" s="42"/>
      <c r="B10" s="54"/>
      <c r="C10" s="41"/>
      <c r="D10" s="41"/>
      <c r="E10" s="41"/>
      <c r="F10" s="41"/>
      <c r="G10" s="41"/>
      <c r="H10" s="41"/>
      <c r="I10" s="41"/>
      <c r="J10" s="42"/>
      <c r="K10" s="42"/>
      <c r="L10" s="42"/>
      <c r="M10" s="41"/>
      <c r="N10" s="41"/>
      <c r="O10" s="41"/>
      <c r="P10" s="41"/>
      <c r="Q10" s="42"/>
      <c r="R10" s="42"/>
      <c r="S10" s="42"/>
      <c r="T10" s="16"/>
    </row>
    <row r="11" spans="1:20" ht="15.75">
      <c r="A11" s="42"/>
      <c r="B11" s="54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1"/>
      <c r="N11" s="41"/>
      <c r="O11" s="41"/>
      <c r="P11" s="41"/>
      <c r="Q11" s="42"/>
      <c r="R11" s="42"/>
      <c r="S11" s="42"/>
      <c r="T11" s="16"/>
    </row>
    <row r="12" spans="1:20" ht="15.75">
      <c r="A12" s="42"/>
      <c r="B12" s="54"/>
      <c r="C12" s="41"/>
      <c r="D12" s="41"/>
      <c r="E12" s="41"/>
      <c r="F12" s="41"/>
      <c r="G12" s="41"/>
      <c r="H12" s="41"/>
      <c r="I12" s="41"/>
      <c r="J12" s="42"/>
      <c r="K12" s="42"/>
      <c r="L12" s="42"/>
      <c r="M12" s="41"/>
      <c r="N12" s="41"/>
      <c r="O12" s="41"/>
      <c r="P12" s="41"/>
      <c r="Q12" s="42"/>
      <c r="R12" s="42"/>
      <c r="S12" s="42"/>
      <c r="T12" s="16"/>
    </row>
    <row r="13" spans="1:20" ht="15.75">
      <c r="A13" s="42"/>
      <c r="B13" s="54"/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1"/>
      <c r="N13" s="41"/>
      <c r="O13" s="41"/>
      <c r="P13" s="41"/>
      <c r="Q13" s="42"/>
      <c r="R13" s="42"/>
      <c r="S13" s="42"/>
      <c r="T13" s="16"/>
    </row>
    <row r="14" spans="1:20" ht="15.75">
      <c r="A14" s="42"/>
      <c r="B14" s="54"/>
      <c r="C14" s="41"/>
      <c r="D14" s="41"/>
      <c r="E14" s="41"/>
      <c r="F14" s="41"/>
      <c r="G14" s="41"/>
      <c r="H14" s="41"/>
      <c r="I14" s="41"/>
      <c r="J14" s="42"/>
      <c r="K14" s="42"/>
      <c r="L14" s="42"/>
      <c r="M14" s="41"/>
      <c r="N14" s="41"/>
      <c r="O14" s="41"/>
      <c r="P14" s="41"/>
      <c r="Q14" s="42"/>
      <c r="R14" s="42"/>
      <c r="S14" s="42"/>
      <c r="T14" s="16"/>
    </row>
    <row r="15" spans="1:20" ht="15.75">
      <c r="A15" s="42"/>
      <c r="B15" s="54"/>
      <c r="C15" s="41"/>
      <c r="D15" s="41"/>
      <c r="E15" s="41"/>
      <c r="F15" s="41"/>
      <c r="G15" s="41"/>
      <c r="H15" s="41"/>
      <c r="I15" s="41"/>
      <c r="J15" s="42"/>
      <c r="K15" s="42"/>
      <c r="L15" s="42"/>
      <c r="M15" s="41"/>
      <c r="N15" s="41"/>
      <c r="O15" s="41"/>
      <c r="P15" s="41"/>
      <c r="Q15" s="42"/>
      <c r="R15" s="42"/>
      <c r="S15" s="42"/>
      <c r="T15" s="16"/>
    </row>
    <row r="16" spans="1:20" ht="15.75">
      <c r="A16" s="42"/>
      <c r="B16" s="54"/>
      <c r="C16" s="41"/>
      <c r="D16" s="41"/>
      <c r="E16" s="41"/>
      <c r="F16" s="41"/>
      <c r="G16" s="41"/>
      <c r="H16" s="41"/>
      <c r="I16" s="41"/>
      <c r="J16" s="42"/>
      <c r="K16" s="42"/>
      <c r="L16" s="42"/>
      <c r="M16" s="41"/>
      <c r="N16" s="41"/>
      <c r="O16" s="41"/>
      <c r="P16" s="41"/>
      <c r="Q16" s="42"/>
      <c r="R16" s="42"/>
      <c r="S16" s="42"/>
      <c r="T16" s="16"/>
    </row>
    <row r="17" spans="1:20" ht="15.75">
      <c r="A17" s="42"/>
      <c r="B17" s="54"/>
      <c r="C17" s="41"/>
      <c r="D17" s="41"/>
      <c r="E17" s="41"/>
      <c r="F17" s="41"/>
      <c r="G17" s="41"/>
      <c r="H17" s="41"/>
      <c r="I17" s="41"/>
      <c r="J17" s="42"/>
      <c r="K17" s="42"/>
      <c r="L17" s="42"/>
      <c r="M17" s="41"/>
      <c r="N17" s="41"/>
      <c r="O17" s="41"/>
      <c r="P17" s="41"/>
      <c r="Q17" s="42"/>
      <c r="R17" s="42"/>
      <c r="S17" s="42"/>
      <c r="T17" s="16"/>
    </row>
    <row r="18" spans="1:20" ht="15.75">
      <c r="A18" s="42"/>
      <c r="B18" s="54"/>
      <c r="C18" s="41"/>
      <c r="D18" s="41"/>
      <c r="E18" s="41"/>
      <c r="F18" s="41"/>
      <c r="G18" s="41"/>
      <c r="H18" s="41"/>
      <c r="I18" s="41"/>
      <c r="J18" s="42"/>
      <c r="K18" s="42"/>
      <c r="L18" s="42"/>
      <c r="M18" s="41"/>
      <c r="N18" s="41"/>
      <c r="O18" s="41"/>
      <c r="P18" s="41"/>
      <c r="Q18" s="42"/>
      <c r="R18" s="42"/>
      <c r="S18" s="42"/>
      <c r="T18" s="16"/>
    </row>
    <row r="19" spans="1:20" ht="15">
      <c r="A19" s="42"/>
      <c r="B19" s="53"/>
      <c r="C19" s="41"/>
      <c r="D19" s="41"/>
      <c r="E19" s="41"/>
      <c r="F19" s="41"/>
      <c r="G19" s="41"/>
      <c r="H19" s="41"/>
      <c r="I19" s="41"/>
      <c r="J19" s="42"/>
      <c r="K19" s="42"/>
      <c r="L19" s="42"/>
      <c r="M19" s="41"/>
      <c r="N19" s="41"/>
      <c r="O19" s="41"/>
      <c r="P19" s="41"/>
      <c r="Q19" s="42"/>
      <c r="R19" s="42"/>
      <c r="S19" s="42"/>
      <c r="T19" s="16"/>
    </row>
    <row r="20" spans="1:20" ht="15.75">
      <c r="A20" s="42"/>
      <c r="B20" s="56"/>
      <c r="C20" s="41"/>
      <c r="D20" s="41"/>
      <c r="E20" s="41"/>
      <c r="F20" s="41"/>
      <c r="G20" s="41"/>
      <c r="H20" s="41"/>
      <c r="I20" s="41"/>
      <c r="J20" s="42"/>
      <c r="K20" s="42"/>
      <c r="L20" s="42"/>
      <c r="M20" s="41"/>
      <c r="N20" s="41"/>
      <c r="O20" s="41"/>
      <c r="P20" s="41"/>
      <c r="Q20" s="42"/>
      <c r="R20" s="42"/>
      <c r="S20" s="42"/>
      <c r="T20" s="16"/>
    </row>
    <row r="21" spans="1:20" ht="15">
      <c r="A21" s="42"/>
      <c r="B21" s="53"/>
      <c r="C21" s="41"/>
      <c r="D21" s="41"/>
      <c r="E21" s="41"/>
      <c r="F21" s="41"/>
      <c r="G21" s="41"/>
      <c r="H21" s="41"/>
      <c r="I21" s="41"/>
      <c r="J21" s="42"/>
      <c r="K21" s="42"/>
      <c r="L21" s="42"/>
      <c r="M21" s="41"/>
      <c r="N21" s="41"/>
      <c r="O21" s="41"/>
      <c r="P21" s="41"/>
      <c r="Q21" s="42"/>
      <c r="R21" s="42"/>
      <c r="S21" s="42"/>
      <c r="T21" s="16"/>
    </row>
    <row r="22" spans="1:20" ht="15.75">
      <c r="A22" s="42"/>
      <c r="B22" s="49"/>
      <c r="C22" s="41"/>
      <c r="D22" s="41"/>
      <c r="E22" s="41"/>
      <c r="F22" s="41"/>
      <c r="G22" s="41"/>
      <c r="H22" s="41"/>
      <c r="I22" s="58"/>
      <c r="J22" s="57"/>
      <c r="K22" s="57"/>
      <c r="L22" s="57"/>
      <c r="M22" s="41"/>
      <c r="N22" s="41"/>
      <c r="O22" s="41"/>
      <c r="P22" s="41"/>
      <c r="Q22" s="42"/>
      <c r="R22" s="42"/>
      <c r="S22" s="42"/>
      <c r="T22" s="16"/>
    </row>
    <row r="23" spans="1:20" ht="15.75">
      <c r="A23" s="42"/>
      <c r="B23" s="49"/>
      <c r="C23" s="41"/>
      <c r="D23" s="41"/>
      <c r="E23" s="41"/>
      <c r="F23" s="57"/>
      <c r="G23" s="41"/>
      <c r="H23" s="41"/>
      <c r="I23" s="58"/>
      <c r="J23" s="57"/>
      <c r="K23" s="57"/>
      <c r="L23" s="57"/>
      <c r="M23" s="41"/>
      <c r="N23" s="41"/>
      <c r="O23" s="41"/>
      <c r="P23" s="41"/>
      <c r="Q23" s="42"/>
      <c r="R23" s="42"/>
      <c r="S23" s="42"/>
      <c r="T23" s="16"/>
    </row>
    <row r="24" spans="1:20" ht="15.75">
      <c r="A24" s="58"/>
      <c r="B24" s="58"/>
      <c r="C24" s="58"/>
      <c r="D24" s="58"/>
      <c r="E24" s="58"/>
      <c r="F24" s="58"/>
      <c r="G24" s="58"/>
      <c r="H24" s="58"/>
      <c r="I24" s="58"/>
      <c r="J24" s="57"/>
      <c r="K24" s="57"/>
      <c r="L24" s="57"/>
      <c r="M24" s="41"/>
      <c r="N24" s="41"/>
      <c r="O24" s="41"/>
      <c r="P24" s="41"/>
      <c r="Q24" s="42"/>
      <c r="R24" s="42"/>
      <c r="S24" s="42"/>
      <c r="T24" s="16"/>
    </row>
    <row r="25" spans="1:20" ht="15.75">
      <c r="A25" s="42"/>
      <c r="B25" s="57"/>
      <c r="C25" s="41"/>
      <c r="D25" s="41"/>
      <c r="E25" s="41"/>
      <c r="F25" s="41"/>
      <c r="G25" s="41"/>
      <c r="H25" s="41"/>
      <c r="I25" s="58"/>
      <c r="J25" s="57"/>
      <c r="K25" s="57"/>
      <c r="L25" s="57"/>
      <c r="M25" s="41"/>
      <c r="N25" s="41"/>
      <c r="O25" s="41"/>
      <c r="P25" s="41"/>
      <c r="Q25" s="42"/>
      <c r="R25" s="42"/>
      <c r="S25" s="42"/>
      <c r="T25" s="16"/>
    </row>
    <row r="26" spans="1:20" ht="15.75">
      <c r="A26" s="42"/>
      <c r="B26" s="57"/>
      <c r="C26" s="41"/>
      <c r="D26" s="41"/>
      <c r="E26" s="41"/>
      <c r="F26" s="41"/>
      <c r="G26" s="41"/>
      <c r="H26" s="41"/>
      <c r="I26" s="58"/>
      <c r="J26" s="57"/>
      <c r="K26" s="57"/>
      <c r="L26" s="57"/>
      <c r="M26" s="41"/>
      <c r="N26" s="41"/>
      <c r="O26" s="41"/>
      <c r="P26" s="41"/>
      <c r="Q26" s="42"/>
      <c r="R26" s="42"/>
      <c r="S26" s="42"/>
      <c r="T26" s="16"/>
    </row>
    <row r="27" spans="1:20" ht="15.75">
      <c r="A27" s="42"/>
      <c r="B27" s="57"/>
      <c r="C27" s="41"/>
      <c r="D27" s="41"/>
      <c r="E27" s="41"/>
      <c r="F27" s="41"/>
      <c r="G27" s="41"/>
      <c r="H27" s="41"/>
      <c r="I27" s="58"/>
      <c r="J27" s="57"/>
      <c r="K27" s="57"/>
      <c r="L27" s="57"/>
      <c r="M27" s="41"/>
      <c r="N27" s="41"/>
      <c r="O27" s="41"/>
      <c r="P27" s="41"/>
      <c r="Q27" s="42"/>
      <c r="R27" s="42"/>
      <c r="S27" s="42"/>
      <c r="T27" s="16"/>
    </row>
    <row r="28" spans="1:20" ht="15.75">
      <c r="A28" s="42"/>
      <c r="B28" s="57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1"/>
      <c r="N28" s="41"/>
      <c r="O28" s="41"/>
      <c r="P28" s="41"/>
      <c r="Q28" s="42"/>
      <c r="R28" s="42"/>
      <c r="S28" s="42"/>
      <c r="T28" s="16"/>
    </row>
    <row r="29" spans="1:20" ht="15.75">
      <c r="A29" s="42"/>
      <c r="B29" s="57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1"/>
      <c r="N29" s="41"/>
      <c r="O29" s="41"/>
      <c r="P29" s="41"/>
      <c r="Q29" s="42"/>
      <c r="R29" s="42"/>
      <c r="S29" s="42"/>
      <c r="T29" s="16"/>
    </row>
    <row r="30" spans="1:20" ht="15">
      <c r="A30" s="42"/>
      <c r="B30" s="53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1"/>
      <c r="N30" s="41"/>
      <c r="O30" s="41"/>
      <c r="P30" s="41"/>
      <c r="Q30" s="42"/>
      <c r="R30" s="42"/>
      <c r="S30" s="42"/>
      <c r="T30" s="16"/>
    </row>
    <row r="31" spans="1:20" ht="15.75">
      <c r="A31" s="42"/>
      <c r="B31" s="75"/>
      <c r="C31" s="67"/>
      <c r="D31" s="67"/>
      <c r="E31" s="67"/>
      <c r="F31" s="67"/>
      <c r="G31" s="67"/>
      <c r="H31" s="67"/>
      <c r="I31" s="67"/>
      <c r="J31" s="42"/>
      <c r="K31" s="42"/>
      <c r="L31" s="42"/>
      <c r="M31" s="67"/>
      <c r="N31" s="67"/>
      <c r="O31" s="67"/>
      <c r="P31" s="67"/>
      <c r="Q31" s="42"/>
      <c r="R31" s="42"/>
      <c r="S31" s="42"/>
      <c r="T31" s="16"/>
    </row>
    <row r="32" spans="1:20" ht="15.75">
      <c r="A32" s="42"/>
      <c r="B32" s="75"/>
      <c r="C32" s="67"/>
      <c r="D32" s="67"/>
      <c r="E32" s="67"/>
      <c r="F32" s="67"/>
      <c r="G32" s="67"/>
      <c r="H32" s="67"/>
      <c r="I32" s="67"/>
      <c r="J32" s="42"/>
      <c r="K32" s="42"/>
      <c r="L32" s="42"/>
      <c r="M32" s="67"/>
      <c r="N32" s="67"/>
      <c r="O32" s="67"/>
      <c r="P32" s="67"/>
      <c r="Q32" s="42"/>
      <c r="R32" s="42"/>
      <c r="S32" s="42"/>
      <c r="T32" s="16"/>
    </row>
    <row r="33" spans="1:20" ht="15.75">
      <c r="A33" s="42"/>
      <c r="B33" s="75"/>
      <c r="C33" s="41"/>
      <c r="D33" s="41"/>
      <c r="E33" s="41"/>
      <c r="F33" s="41"/>
      <c r="G33" s="41"/>
      <c r="H33" s="41"/>
      <c r="I33" s="41"/>
      <c r="J33" s="42"/>
      <c r="K33" s="42"/>
      <c r="L33" s="42"/>
      <c r="M33" s="41"/>
      <c r="N33" s="41"/>
      <c r="O33" s="41"/>
      <c r="P33" s="41"/>
      <c r="Q33" s="42"/>
      <c r="R33" s="42"/>
      <c r="S33" s="42"/>
      <c r="T33" s="16"/>
    </row>
    <row r="34" spans="1:20" ht="15.75">
      <c r="A34" s="42"/>
      <c r="B34" s="75"/>
      <c r="C34" s="41"/>
      <c r="D34" s="41"/>
      <c r="E34" s="41"/>
      <c r="F34" s="41"/>
      <c r="G34" s="41"/>
      <c r="H34" s="41"/>
      <c r="I34" s="41"/>
      <c r="J34" s="42"/>
      <c r="K34" s="42"/>
      <c r="L34" s="42"/>
      <c r="M34" s="41"/>
      <c r="N34" s="41"/>
      <c r="O34" s="41"/>
      <c r="P34" s="41"/>
      <c r="Q34" s="42"/>
      <c r="R34" s="42"/>
      <c r="S34" s="42"/>
      <c r="T34" s="16"/>
    </row>
    <row r="35" spans="1:20" ht="15.75">
      <c r="A35" s="42"/>
      <c r="B35" s="75"/>
      <c r="C35" s="67"/>
      <c r="D35" s="67"/>
      <c r="E35" s="67"/>
      <c r="F35" s="67"/>
      <c r="G35" s="67"/>
      <c r="H35" s="67"/>
      <c r="I35" s="67"/>
      <c r="J35" s="42"/>
      <c r="K35" s="42"/>
      <c r="L35" s="42"/>
      <c r="M35" s="67"/>
      <c r="N35" s="67"/>
      <c r="O35" s="67"/>
      <c r="P35" s="67"/>
      <c r="Q35" s="42"/>
      <c r="R35" s="42"/>
      <c r="S35" s="42"/>
      <c r="T35" s="16"/>
    </row>
    <row r="36" spans="1:20">
      <c r="A36" s="4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41"/>
      <c r="O36" s="41"/>
      <c r="P36" s="41"/>
      <c r="Q36" s="42"/>
      <c r="R36" s="42"/>
      <c r="S36" s="42"/>
      <c r="T36" s="16"/>
    </row>
    <row r="37" spans="1:20" ht="15.75">
      <c r="A37" s="42"/>
      <c r="B37" s="169"/>
      <c r="C37" s="168"/>
      <c r="D37" s="168"/>
      <c r="E37" s="168"/>
      <c r="F37" s="168"/>
      <c r="G37" s="168"/>
      <c r="H37" s="163"/>
      <c r="I37" s="163"/>
      <c r="J37" s="163"/>
      <c r="K37" s="163"/>
      <c r="L37" s="163"/>
      <c r="M37" s="163"/>
      <c r="N37" s="163"/>
      <c r="O37" s="163"/>
      <c r="P37" s="163"/>
      <c r="Q37" s="42"/>
      <c r="R37" s="42"/>
      <c r="S37" s="42"/>
      <c r="T37" s="16"/>
    </row>
    <row r="38" spans="1:20">
      <c r="A38" s="4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42"/>
      <c r="R38" s="42"/>
      <c r="S38" s="42"/>
      <c r="T38" s="16"/>
    </row>
    <row r="39" spans="1:20" ht="15.75">
      <c r="A39" s="42"/>
      <c r="B39" s="61" t="s">
        <v>86</v>
      </c>
      <c r="C39" s="62"/>
      <c r="D39" s="62"/>
      <c r="E39" s="62"/>
      <c r="F39" s="62"/>
      <c r="G39" s="62"/>
      <c r="H39" s="62"/>
      <c r="I39" s="62"/>
      <c r="J39" s="63"/>
      <c r="K39" s="63"/>
      <c r="L39" s="63"/>
      <c r="M39" s="76"/>
      <c r="N39" s="41"/>
      <c r="O39" s="41"/>
      <c r="P39" s="41"/>
      <c r="Q39" s="42"/>
      <c r="R39" s="42"/>
      <c r="S39" s="42"/>
      <c r="T39" s="16"/>
    </row>
    <row r="40" spans="1:20">
      <c r="A40" s="42"/>
      <c r="B40" s="192" t="s">
        <v>99</v>
      </c>
      <c r="C40" s="62"/>
      <c r="D40" s="62"/>
      <c r="E40" s="62"/>
      <c r="F40" s="62"/>
      <c r="G40" s="62"/>
      <c r="H40" s="62"/>
      <c r="I40" s="62"/>
      <c r="J40" s="63"/>
      <c r="K40" s="63"/>
      <c r="L40" s="63"/>
      <c r="M40" s="62"/>
      <c r="N40" s="62"/>
      <c r="O40" s="62"/>
      <c r="P40" s="62"/>
      <c r="Q40" s="63"/>
      <c r="R40" s="42"/>
      <c r="S40" s="42"/>
      <c r="T40" s="16"/>
    </row>
    <row r="41" spans="1:20" ht="15">
      <c r="A41" s="42"/>
      <c r="B41" s="53"/>
      <c r="C41" s="41"/>
      <c r="D41" s="41"/>
      <c r="E41" s="41"/>
      <c r="F41" s="41"/>
      <c r="G41" s="41"/>
      <c r="H41" s="41"/>
      <c r="I41" s="41"/>
      <c r="J41" s="42"/>
      <c r="K41" s="42"/>
      <c r="L41" s="42"/>
      <c r="M41" s="41"/>
      <c r="N41" s="41"/>
      <c r="O41" s="41"/>
      <c r="P41" s="41"/>
      <c r="Q41" s="42"/>
      <c r="R41" s="42"/>
      <c r="S41" s="42"/>
      <c r="T41" s="16"/>
    </row>
    <row r="42" spans="1:20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5"/>
      <c r="T42" s="16"/>
    </row>
    <row r="43" spans="1:20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5"/>
      <c r="T43" s="16"/>
    </row>
    <row r="44" spans="1:20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  <c r="S44" s="15"/>
      <c r="T44" s="16"/>
    </row>
    <row r="45" spans="1:20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5"/>
      <c r="S45" s="15"/>
      <c r="T45" s="16"/>
    </row>
    <row r="46" spans="1:20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5"/>
      <c r="S46" s="15"/>
      <c r="T46" s="16"/>
    </row>
    <row r="47" spans="1:20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5"/>
      <c r="S47" s="15"/>
      <c r="T47" s="16"/>
    </row>
    <row r="48" spans="1:20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5"/>
      <c r="S48" s="15"/>
      <c r="T48" s="16"/>
    </row>
    <row r="49" spans="1:20">
      <c r="A49" s="15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5"/>
      <c r="S49" s="15"/>
      <c r="T49" s="16"/>
    </row>
    <row r="50" spans="1:20">
      <c r="A50" s="15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  <c r="S50" s="15"/>
      <c r="T50" s="16"/>
    </row>
    <row r="51" spans="1:20">
      <c r="A51" s="15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16"/>
    </row>
    <row r="52" spans="1:20">
      <c r="A52" s="15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  <c r="S52" s="15"/>
      <c r="T52" s="16"/>
    </row>
    <row r="53" spans="1:20">
      <c r="A53" s="15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5"/>
      <c r="S53" s="15"/>
      <c r="T53" s="16"/>
    </row>
    <row r="54" spans="1:20">
      <c r="A54" s="15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  <c r="S54" s="15"/>
      <c r="T54" s="16"/>
    </row>
    <row r="55" spans="1:20">
      <c r="A55" s="15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  <c r="S55" s="15"/>
      <c r="T55" s="16"/>
    </row>
    <row r="56" spans="1:20">
      <c r="A56" s="15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5"/>
      <c r="S56" s="15"/>
      <c r="T56" s="16"/>
    </row>
    <row r="57" spans="1:20">
      <c r="A57" s="15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  <c r="T57" s="16"/>
    </row>
    <row r="58" spans="1:20">
      <c r="A58" s="15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5"/>
      <c r="S58" s="15"/>
      <c r="T58" s="16"/>
    </row>
    <row r="59" spans="1:20">
      <c r="A59" s="15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5"/>
      <c r="S59" s="15"/>
      <c r="T59" s="16"/>
    </row>
    <row r="60" spans="1:20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5"/>
      <c r="S60" s="15"/>
      <c r="T60" s="16"/>
    </row>
    <row r="61" spans="1:20">
      <c r="A61" s="15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5"/>
      <c r="S61" s="15"/>
      <c r="T61" s="16"/>
    </row>
    <row r="62" spans="1:20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5"/>
      <c r="S62" s="15"/>
      <c r="T62" s="16"/>
    </row>
    <row r="63" spans="1:20">
      <c r="A63" s="15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5"/>
      <c r="S63" s="15"/>
      <c r="T63" s="16"/>
    </row>
    <row r="64" spans="1:20">
      <c r="A64" s="15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5"/>
      <c r="S64" s="15"/>
      <c r="T64" s="16"/>
    </row>
    <row r="65" spans="1:20">
      <c r="A65" s="15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5"/>
      <c r="S65" s="15"/>
      <c r="T65" s="16"/>
    </row>
    <row r="66" spans="1:20">
      <c r="A66" s="15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5"/>
      <c r="S66" s="15"/>
      <c r="T66" s="16"/>
    </row>
    <row r="67" spans="1:20">
      <c r="A67" s="15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5"/>
      <c r="S67" s="15"/>
      <c r="T67" s="16"/>
    </row>
    <row r="68" spans="1:20">
      <c r="A68" s="15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5"/>
      <c r="S68" s="15"/>
      <c r="T68" s="16"/>
    </row>
    <row r="69" spans="1:20">
      <c r="A69" s="15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5"/>
      <c r="S69" s="15"/>
      <c r="T69" s="16"/>
    </row>
    <row r="70" spans="1:20">
      <c r="A70" s="15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5"/>
      <c r="S70" s="15"/>
      <c r="T70" s="16"/>
    </row>
    <row r="71" spans="1:20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5"/>
      <c r="S71" s="15"/>
      <c r="T71" s="16"/>
    </row>
    <row r="72" spans="1:20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  <c r="S72" s="15"/>
      <c r="T72" s="16"/>
    </row>
    <row r="73" spans="1:20">
      <c r="A73" s="15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5"/>
      <c r="S73" s="15"/>
      <c r="T73" s="16"/>
    </row>
    <row r="74" spans="1:20">
      <c r="A74" s="15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5"/>
      <c r="S74" s="15"/>
      <c r="T74" s="16"/>
    </row>
    <row r="75" spans="1:20">
      <c r="A75" s="15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6"/>
    </row>
    <row r="76" spans="1:20">
      <c r="A76" s="1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6"/>
    </row>
    <row r="77" spans="1:20">
      <c r="A77" s="15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6"/>
    </row>
    <row r="78" spans="1:20">
      <c r="A78" s="15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5"/>
      <c r="S78" s="15"/>
      <c r="T78" s="16"/>
    </row>
    <row r="79" spans="1:20">
      <c r="A79" s="15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  <c r="R79" s="15"/>
      <c r="S79" s="15"/>
      <c r="T79" s="16"/>
    </row>
    <row r="80" spans="1:20">
      <c r="A80" s="15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  <c r="R80" s="15"/>
      <c r="S80" s="15"/>
      <c r="T80" s="16"/>
    </row>
    <row r="81" spans="1:20">
      <c r="A81" s="15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/>
      <c r="R81" s="15"/>
      <c r="S81" s="15"/>
      <c r="T81" s="16"/>
    </row>
    <row r="82" spans="1:20">
      <c r="A82" s="15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15"/>
      <c r="S82" s="15"/>
      <c r="T82" s="16"/>
    </row>
    <row r="83" spans="1:20">
      <c r="A83" s="15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5"/>
      <c r="S83" s="15"/>
      <c r="T83" s="16"/>
    </row>
    <row r="84" spans="1:20">
      <c r="A84" s="15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5"/>
      <c r="S84" s="15"/>
      <c r="T84" s="16"/>
    </row>
    <row r="85" spans="1:20">
      <c r="A85" s="15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5"/>
      <c r="S85" s="15"/>
      <c r="T85" s="16"/>
    </row>
    <row r="86" spans="1:20">
      <c r="A86" s="15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5"/>
      <c r="S86" s="15"/>
      <c r="T86" s="16"/>
    </row>
    <row r="87" spans="1:20">
      <c r="A87" s="15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5"/>
      <c r="S87" s="15"/>
      <c r="T87" s="16"/>
    </row>
    <row r="88" spans="1:20">
      <c r="A88" s="15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5"/>
      <c r="S88" s="15"/>
      <c r="T88" s="16"/>
    </row>
    <row r="89" spans="1:20">
      <c r="A89" s="15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5"/>
      <c r="S89" s="15"/>
      <c r="T89" s="16"/>
    </row>
    <row r="90" spans="1:20">
      <c r="A90" s="15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15"/>
      <c r="S90" s="15"/>
      <c r="T90" s="16"/>
    </row>
    <row r="91" spans="1:20">
      <c r="A91" s="15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15"/>
      <c r="S91" s="15"/>
      <c r="T91" s="16"/>
    </row>
    <row r="92" spans="1:20">
      <c r="A92" s="15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5"/>
      <c r="S92" s="15"/>
      <c r="T92" s="16"/>
    </row>
    <row r="93" spans="1:20">
      <c r="A93" s="15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15"/>
      <c r="S93" s="15"/>
      <c r="T93" s="16"/>
    </row>
    <row r="94" spans="1:20">
      <c r="A94" s="15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  <c r="R94" s="15"/>
      <c r="S94" s="15"/>
      <c r="T94" s="16"/>
    </row>
    <row r="95" spans="1:20">
      <c r="A95" s="15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5"/>
      <c r="S95" s="15"/>
      <c r="T95" s="16"/>
    </row>
    <row r="96" spans="1:20">
      <c r="A96" s="15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5"/>
      <c r="S96" s="15"/>
      <c r="T96" s="16"/>
    </row>
    <row r="97" spans="1:20">
      <c r="A97" s="15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/>
      <c r="R97" s="15"/>
      <c r="S97" s="15"/>
      <c r="T97" s="16"/>
    </row>
    <row r="98" spans="1:20">
      <c r="A98" s="15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5"/>
      <c r="S98" s="15"/>
      <c r="T98" s="16"/>
    </row>
    <row r="99" spans="1:20">
      <c r="A99" s="15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  <c r="R99" s="15"/>
      <c r="S99" s="15"/>
      <c r="T99" s="16"/>
    </row>
    <row r="100" spans="1:20">
      <c r="A100" s="15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/>
      <c r="R100" s="15"/>
      <c r="S100" s="15"/>
      <c r="T100" s="16"/>
    </row>
    <row r="101" spans="1:20">
      <c r="A101" s="15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  <c r="R101" s="15"/>
      <c r="S101" s="15"/>
      <c r="T101" s="16"/>
    </row>
    <row r="102" spans="1:20">
      <c r="A102" s="15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15"/>
      <c r="S102" s="15"/>
      <c r="T102" s="16"/>
    </row>
    <row r="103" spans="1:20">
      <c r="A103" s="15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/>
      <c r="R103" s="15"/>
      <c r="S103" s="15"/>
      <c r="T103" s="16"/>
    </row>
    <row r="104" spans="1:20">
      <c r="A104" s="15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  <c r="R104" s="15"/>
      <c r="S104" s="15"/>
      <c r="T104" s="16"/>
    </row>
    <row r="105" spans="1:20">
      <c r="A105" s="15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5"/>
      <c r="S105" s="15"/>
      <c r="T105" s="16"/>
    </row>
    <row r="106" spans="1:20">
      <c r="A106" s="15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5"/>
      <c r="S106" s="15"/>
      <c r="T106" s="16"/>
    </row>
    <row r="107" spans="1:20">
      <c r="A107" s="15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5"/>
      <c r="S107" s="15"/>
      <c r="T107" s="16"/>
    </row>
    <row r="108" spans="1:20">
      <c r="A108" s="15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5"/>
      <c r="S108" s="15"/>
      <c r="T108" s="16"/>
    </row>
    <row r="109" spans="1:20">
      <c r="A109" s="15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  <c r="R109" s="15"/>
      <c r="S109" s="15"/>
      <c r="T109" s="16"/>
    </row>
    <row r="110" spans="1:20">
      <c r="A110" s="15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  <c r="R110" s="15"/>
      <c r="S110" s="15"/>
      <c r="T110" s="16"/>
    </row>
    <row r="111" spans="1:20">
      <c r="A111" s="15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5"/>
      <c r="S111" s="15"/>
      <c r="T111" s="16"/>
    </row>
    <row r="112" spans="1:20">
      <c r="A112" s="15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  <c r="R112" s="15"/>
      <c r="S112" s="15"/>
      <c r="T112" s="16"/>
    </row>
    <row r="113" spans="1:20">
      <c r="A113" s="15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  <c r="R113" s="15"/>
      <c r="S113" s="15"/>
      <c r="T113" s="16"/>
    </row>
    <row r="114" spans="1:20">
      <c r="A114" s="15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5"/>
      <c r="S114" s="15"/>
      <c r="T114" s="16"/>
    </row>
    <row r="115" spans="1:20">
      <c r="A115" s="15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/>
      <c r="R115" s="15"/>
      <c r="S115" s="15"/>
      <c r="T115" s="16"/>
    </row>
    <row r="116" spans="1:20">
      <c r="A116" s="15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/>
      <c r="R116" s="15"/>
      <c r="S116" s="15"/>
      <c r="T116" s="16"/>
    </row>
    <row r="117" spans="1:20">
      <c r="A117" s="15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  <c r="R117" s="15"/>
      <c r="S117" s="15"/>
      <c r="T117" s="16"/>
    </row>
    <row r="118" spans="1:20">
      <c r="A118" s="15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5"/>
      <c r="S118" s="15"/>
      <c r="T118" s="16"/>
    </row>
    <row r="119" spans="1:20">
      <c r="A119" s="15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/>
      <c r="R119" s="15"/>
      <c r="S119" s="15"/>
      <c r="T119" s="16"/>
    </row>
    <row r="120" spans="1:20">
      <c r="A120" s="15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/>
      <c r="R120" s="15"/>
      <c r="S120" s="15"/>
      <c r="T120" s="16"/>
    </row>
    <row r="121" spans="1:20">
      <c r="A121" s="15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/>
      <c r="R121" s="15"/>
      <c r="S121" s="15"/>
      <c r="T121" s="16"/>
    </row>
    <row r="122" spans="1:20">
      <c r="A122" s="15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/>
      <c r="R122" s="15"/>
      <c r="S122" s="15"/>
      <c r="T122" s="16"/>
    </row>
  </sheetData>
  <phoneticPr fontId="2" type="noConversion"/>
  <hyperlinks>
    <hyperlink ref="B1" location="Indice!A1" display="Volver a Indice"/>
    <hyperlink ref="B40" r:id="rId1"/>
  </hyperlinks>
  <pageMargins left="0.75" right="0.75" top="1" bottom="1" header="0" footer="0"/>
  <pageSetup paperSize="9" orientation="portrait" horizontalDpi="120" verticalDpi="14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47"/>
  <sheetViews>
    <sheetView workbookViewId="0">
      <pane xSplit="3" topLeftCell="D1" activePane="topRight" state="frozen"/>
      <selection pane="topRight" activeCell="C63" sqref="C63"/>
    </sheetView>
  </sheetViews>
  <sheetFormatPr baseColWidth="10" defaultRowHeight="12.75"/>
  <cols>
    <col min="1" max="1" width="3" bestFit="1" customWidth="1"/>
    <col min="2" max="2" width="5" bestFit="1" customWidth="1"/>
    <col min="3" max="3" width="24.5703125" bestFit="1" customWidth="1"/>
    <col min="4" max="4" width="4" bestFit="1" customWidth="1"/>
    <col min="5" max="5" width="3" bestFit="1" customWidth="1"/>
    <col min="6" max="6" width="3.7109375" bestFit="1" customWidth="1"/>
    <col min="7" max="7" width="4" bestFit="1" customWidth="1"/>
    <col min="8" max="11" width="4" customWidth="1"/>
    <col min="12" max="15" width="4" bestFit="1" customWidth="1"/>
    <col min="16" max="19" width="4" customWidth="1"/>
    <col min="20" max="22" width="4" bestFit="1" customWidth="1"/>
    <col min="23" max="23" width="3.7109375" bestFit="1" customWidth="1"/>
    <col min="24" max="24" width="3.42578125" bestFit="1" customWidth="1"/>
    <col min="25" max="25" width="4" bestFit="1" customWidth="1"/>
    <col min="26" max="26" width="4.42578125" customWidth="1"/>
    <col min="27" max="32" width="4" bestFit="1" customWidth="1"/>
    <col min="33" max="36" width="4" customWidth="1"/>
    <col min="37" max="41" width="4" bestFit="1" customWidth="1"/>
    <col min="42" max="45" width="4" customWidth="1"/>
    <col min="46" max="46" width="4" bestFit="1" customWidth="1"/>
    <col min="47" max="47" width="3.7109375" customWidth="1"/>
    <col min="48" max="49" width="4" bestFit="1" customWidth="1"/>
    <col min="50" max="53" width="4" customWidth="1"/>
    <col min="54" max="56" width="4" bestFit="1" customWidth="1"/>
    <col min="57" max="57" width="3.7109375" bestFit="1" customWidth="1"/>
    <col min="58" max="58" width="4" bestFit="1" customWidth="1"/>
    <col min="59" max="63" width="4" customWidth="1"/>
    <col min="64" max="64" width="5" bestFit="1" customWidth="1"/>
    <col min="65" max="65" width="4.5703125" bestFit="1" customWidth="1"/>
    <col min="66" max="66" width="4" bestFit="1" customWidth="1"/>
    <col min="67" max="67" width="5.5703125" bestFit="1" customWidth="1"/>
    <col min="68" max="69" width="4" bestFit="1" customWidth="1"/>
    <col min="70" max="70" width="3.7109375" bestFit="1" customWidth="1"/>
    <col min="71" max="73" width="4" bestFit="1" customWidth="1"/>
    <col min="74" max="74" width="3.7109375" bestFit="1" customWidth="1"/>
    <col min="75" max="78" width="4" bestFit="1" customWidth="1"/>
    <col min="79" max="79" width="3.7109375" bestFit="1" customWidth="1"/>
    <col min="80" max="84" width="4" bestFit="1" customWidth="1"/>
    <col min="85" max="85" width="4.42578125" customWidth="1"/>
    <col min="86" max="86" width="4" bestFit="1" customWidth="1"/>
    <col min="87" max="87" width="3.7109375" bestFit="1" customWidth="1"/>
    <col min="88" max="93" width="4" bestFit="1" customWidth="1"/>
    <col min="94" max="94" width="3" bestFit="1" customWidth="1"/>
    <col min="95" max="95" width="4" bestFit="1" customWidth="1"/>
    <col min="96" max="96" width="3" bestFit="1" customWidth="1"/>
    <col min="97" max="99" width="4" bestFit="1" customWidth="1"/>
    <col min="100" max="100" width="4.5703125" bestFit="1" customWidth="1"/>
    <col min="101" max="102" width="5" bestFit="1" customWidth="1"/>
    <col min="103" max="103" width="3.7109375" bestFit="1" customWidth="1"/>
    <col min="104" max="106" width="4" bestFit="1" customWidth="1"/>
    <col min="107" max="107" width="4.42578125" customWidth="1"/>
    <col min="108" max="108" width="4" bestFit="1" customWidth="1"/>
    <col min="109" max="109" width="4" customWidth="1"/>
    <col min="110" max="113" width="4" bestFit="1" customWidth="1"/>
    <col min="114" max="114" width="5" bestFit="1" customWidth="1"/>
    <col min="115" max="115" width="3.7109375" bestFit="1" customWidth="1"/>
    <col min="116" max="121" width="4" bestFit="1" customWidth="1"/>
    <col min="122" max="122" width="5" bestFit="1" customWidth="1"/>
    <col min="123" max="123" width="3.7109375" bestFit="1" customWidth="1"/>
    <col min="124" max="124" width="5" bestFit="1" customWidth="1"/>
    <col min="125" max="126" width="4" bestFit="1" customWidth="1"/>
    <col min="127" max="127" width="3" bestFit="1" customWidth="1"/>
    <col min="128" max="128" width="4" bestFit="1" customWidth="1"/>
    <col min="129" max="129" width="3.42578125" bestFit="1" customWidth="1"/>
    <col min="130" max="130" width="4" bestFit="1" customWidth="1"/>
    <col min="131" max="131" width="5" bestFit="1" customWidth="1"/>
    <col min="132" max="132" width="4.5703125" style="81" bestFit="1" customWidth="1"/>
    <col min="133" max="133" width="3.7109375" bestFit="1" customWidth="1"/>
    <col min="134" max="134" width="4" bestFit="1" customWidth="1"/>
    <col min="135" max="135" width="5" bestFit="1" customWidth="1"/>
    <col min="136" max="136" width="4.5703125" bestFit="1" customWidth="1"/>
    <col min="137" max="138" width="5" bestFit="1" customWidth="1"/>
    <col min="139" max="139" width="4" customWidth="1"/>
    <col min="140" max="140" width="6.5703125" bestFit="1" customWidth="1"/>
    <col min="141" max="142" width="3" bestFit="1" customWidth="1"/>
    <col min="143" max="143" width="3.7109375" bestFit="1" customWidth="1"/>
    <col min="144" max="144" width="3.42578125" bestFit="1" customWidth="1"/>
    <col min="145" max="145" width="4" bestFit="1" customWidth="1"/>
    <col min="146" max="146" width="3" bestFit="1" customWidth="1"/>
    <col min="147" max="147" width="3.7109375" bestFit="1" customWidth="1"/>
    <col min="148" max="149" width="4" bestFit="1" customWidth="1"/>
    <col min="150" max="151" width="3" bestFit="1" customWidth="1"/>
    <col min="152" max="152" width="3.7109375" bestFit="1" customWidth="1"/>
    <col min="153" max="153" width="3.42578125" bestFit="1" customWidth="1"/>
    <col min="154" max="154" width="4" bestFit="1" customWidth="1"/>
    <col min="155" max="155" width="3" bestFit="1" customWidth="1"/>
    <col min="156" max="156" width="3.7109375" bestFit="1" customWidth="1"/>
    <col min="157" max="157" width="4" bestFit="1" customWidth="1"/>
    <col min="158" max="159" width="3" bestFit="1" customWidth="1"/>
    <col min="160" max="160" width="3.7109375" bestFit="1" customWidth="1"/>
    <col min="161" max="161" width="3.42578125" bestFit="1" customWidth="1"/>
    <col min="162" max="162" width="4" bestFit="1" customWidth="1"/>
    <col min="163" max="163" width="3" bestFit="1" customWidth="1"/>
    <col min="164" max="164" width="3.7109375" bestFit="1" customWidth="1"/>
    <col min="165" max="166" width="4" bestFit="1" customWidth="1"/>
    <col min="167" max="167" width="3" bestFit="1" customWidth="1"/>
    <col min="168" max="169" width="3.7109375" bestFit="1" customWidth="1"/>
    <col min="170" max="170" width="3.42578125" bestFit="1" customWidth="1"/>
    <col min="171" max="171" width="3" bestFit="1" customWidth="1"/>
    <col min="172" max="173" width="3.7109375" bestFit="1" customWidth="1"/>
    <col min="174" max="174" width="4" bestFit="1" customWidth="1"/>
    <col min="175" max="176" width="2.28515625" bestFit="1" customWidth="1"/>
    <col min="177" max="177" width="3.7109375" bestFit="1" customWidth="1"/>
    <col min="178" max="178" width="3.42578125" bestFit="1" customWidth="1"/>
    <col min="179" max="180" width="2.28515625" bestFit="1" customWidth="1"/>
    <col min="181" max="181" width="3.7109375" bestFit="1" customWidth="1"/>
    <col min="182" max="182" width="3.42578125" bestFit="1" customWidth="1"/>
    <col min="183" max="184" width="3" bestFit="1" customWidth="1"/>
    <col min="185" max="185" width="2.140625" bestFit="1" customWidth="1"/>
    <col min="186" max="186" width="3.7109375" bestFit="1" customWidth="1"/>
    <col min="187" max="187" width="3.42578125" bestFit="1" customWidth="1"/>
    <col min="188" max="189" width="3" bestFit="1" customWidth="1"/>
    <col min="190" max="190" width="2.140625" bestFit="1" customWidth="1"/>
    <col min="191" max="191" width="3.7109375" bestFit="1" customWidth="1"/>
    <col min="192" max="192" width="3.42578125" bestFit="1" customWidth="1"/>
    <col min="193" max="193" width="5" bestFit="1" customWidth="1"/>
    <col min="194" max="194" width="4.5703125" bestFit="1" customWidth="1"/>
    <col min="195" max="196" width="5" bestFit="1" customWidth="1"/>
    <col min="197" max="197" width="3" bestFit="1" customWidth="1"/>
    <col min="199" max="199" width="24.5703125" bestFit="1" customWidth="1"/>
  </cols>
  <sheetData>
    <row r="1" spans="1:201" ht="15">
      <c r="C1" s="13" t="s">
        <v>14</v>
      </c>
      <c r="D1" s="295" t="s">
        <v>33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P1" s="318" t="s">
        <v>34</v>
      </c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C1" s="316" t="s">
        <v>35</v>
      </c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</row>
    <row r="2" spans="1:201">
      <c r="D2" s="297" t="s">
        <v>59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 t="s">
        <v>36</v>
      </c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303" t="s">
        <v>98</v>
      </c>
      <c r="AM2" s="303"/>
      <c r="AN2" s="303"/>
      <c r="AO2" s="303"/>
      <c r="AP2" s="303"/>
      <c r="AQ2" s="303"/>
      <c r="AR2" s="303"/>
      <c r="AS2" s="303"/>
      <c r="AT2" s="299" t="s">
        <v>37</v>
      </c>
      <c r="AU2" s="299"/>
      <c r="AV2" s="299"/>
      <c r="AW2" s="299"/>
      <c r="AX2" s="79"/>
      <c r="AY2" s="79"/>
      <c r="AZ2" s="79"/>
      <c r="BA2" s="79"/>
      <c r="BB2" s="300" t="s">
        <v>38</v>
      </c>
      <c r="BC2" s="300"/>
      <c r="BD2" s="300"/>
      <c r="BE2" s="300"/>
      <c r="BF2" s="300"/>
      <c r="BG2" s="78"/>
      <c r="BH2" s="78"/>
      <c r="BI2" s="78"/>
      <c r="BJ2" s="78"/>
      <c r="BK2" s="78"/>
      <c r="BP2" s="297" t="s">
        <v>59</v>
      </c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8" t="s">
        <v>36</v>
      </c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303" t="s">
        <v>98</v>
      </c>
      <c r="CY2" s="303"/>
      <c r="CZ2" s="303"/>
      <c r="DA2" s="303"/>
      <c r="DB2" s="303"/>
      <c r="DC2" s="303"/>
      <c r="DD2" s="303"/>
      <c r="DE2" s="303"/>
      <c r="DF2" s="299" t="s">
        <v>37</v>
      </c>
      <c r="DG2" s="299"/>
      <c r="DH2" s="299"/>
      <c r="DI2" s="299"/>
      <c r="DJ2" s="81"/>
      <c r="DK2" s="81"/>
      <c r="DL2" s="81"/>
      <c r="DM2" s="81"/>
      <c r="DN2" s="300" t="s">
        <v>38</v>
      </c>
      <c r="DO2" s="300"/>
      <c r="DP2" s="300"/>
      <c r="DQ2" s="300"/>
      <c r="DR2" s="300"/>
      <c r="DS2" s="80"/>
      <c r="DT2" s="80"/>
      <c r="DU2" s="80"/>
      <c r="DV2" s="80"/>
      <c r="DW2" s="80"/>
      <c r="EC2" s="297" t="s">
        <v>59</v>
      </c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8" t="s">
        <v>36</v>
      </c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303" t="s">
        <v>98</v>
      </c>
      <c r="FL2" s="303"/>
      <c r="FM2" s="303"/>
      <c r="FN2" s="303"/>
      <c r="FO2" s="303"/>
      <c r="FP2" s="303"/>
      <c r="FQ2" s="303"/>
      <c r="FR2" s="303"/>
      <c r="FS2" s="299" t="s">
        <v>37</v>
      </c>
      <c r="FT2" s="299"/>
      <c r="FU2" s="299"/>
      <c r="FV2" s="299"/>
      <c r="FW2" s="81"/>
      <c r="FX2" s="81"/>
      <c r="FY2" s="81"/>
      <c r="FZ2" s="81"/>
      <c r="GA2" s="300" t="s">
        <v>38</v>
      </c>
      <c r="GB2" s="300"/>
      <c r="GC2" s="300"/>
      <c r="GD2" s="300"/>
      <c r="GE2" s="300"/>
      <c r="GF2" s="80"/>
      <c r="GG2" s="80"/>
      <c r="GH2" s="80"/>
      <c r="GI2" s="80"/>
      <c r="GJ2" s="80"/>
    </row>
    <row r="3" spans="1:201" s="5" customFormat="1">
      <c r="D3" s="5">
        <v>20</v>
      </c>
      <c r="E3" s="5">
        <v>20</v>
      </c>
      <c r="F3" s="5">
        <v>20</v>
      </c>
      <c r="G3" s="180">
        <f>SUM(D3:F3)</f>
        <v>60</v>
      </c>
      <c r="H3" s="84">
        <v>4</v>
      </c>
      <c r="I3" s="84">
        <v>2</v>
      </c>
      <c r="J3" s="84">
        <v>2</v>
      </c>
      <c r="K3" s="92">
        <v>160</v>
      </c>
      <c r="L3" s="25">
        <v>20</v>
      </c>
      <c r="M3" s="25">
        <v>20</v>
      </c>
      <c r="N3" s="26">
        <v>20</v>
      </c>
      <c r="O3" s="182">
        <f>L3+M3+N3</f>
        <v>60</v>
      </c>
      <c r="P3" s="26">
        <v>4</v>
      </c>
      <c r="Q3" s="26">
        <v>2</v>
      </c>
      <c r="R3" s="26">
        <v>2</v>
      </c>
      <c r="S3" s="90">
        <v>160</v>
      </c>
      <c r="T3" s="22">
        <v>320</v>
      </c>
      <c r="U3" s="27">
        <v>20</v>
      </c>
      <c r="V3" s="27">
        <v>20</v>
      </c>
      <c r="W3" s="27">
        <v>20</v>
      </c>
      <c r="X3" s="184">
        <f>W3+V3+U3</f>
        <v>60</v>
      </c>
      <c r="Y3" s="25">
        <v>4</v>
      </c>
      <c r="Z3" s="25">
        <v>2</v>
      </c>
      <c r="AA3" s="25">
        <v>2</v>
      </c>
      <c r="AB3" s="91">
        <v>160</v>
      </c>
      <c r="AC3" s="27">
        <v>20</v>
      </c>
      <c r="AD3" s="27">
        <v>20</v>
      </c>
      <c r="AE3" s="27">
        <v>20</v>
      </c>
      <c r="AF3" s="184">
        <f>AE3+AD3+AC3</f>
        <v>60</v>
      </c>
      <c r="AG3" s="25">
        <v>4</v>
      </c>
      <c r="AH3" s="25">
        <v>2</v>
      </c>
      <c r="AI3" s="25">
        <v>2</v>
      </c>
      <c r="AJ3" s="91">
        <v>160</v>
      </c>
      <c r="AK3" s="24">
        <v>320</v>
      </c>
      <c r="AL3" s="27">
        <v>20</v>
      </c>
      <c r="AM3" s="27">
        <v>20</v>
      </c>
      <c r="AN3" s="27">
        <v>20</v>
      </c>
      <c r="AO3" s="184">
        <f>AN3+AM3+AL3</f>
        <v>60</v>
      </c>
      <c r="AP3" s="25">
        <v>2</v>
      </c>
      <c r="AQ3" s="25">
        <v>2</v>
      </c>
      <c r="AR3" s="25">
        <v>2</v>
      </c>
      <c r="AS3" s="91">
        <v>120</v>
      </c>
      <c r="AT3" s="27">
        <v>0</v>
      </c>
      <c r="AU3" s="27">
        <v>0</v>
      </c>
      <c r="AV3" s="27">
        <v>20</v>
      </c>
      <c r="AW3" s="184">
        <f>AV3+AU3+AT3</f>
        <v>20</v>
      </c>
      <c r="AX3" s="25">
        <v>0</v>
      </c>
      <c r="AY3" s="25">
        <v>0</v>
      </c>
      <c r="AZ3" s="25">
        <v>1</v>
      </c>
      <c r="BA3" s="91">
        <v>20</v>
      </c>
      <c r="BB3" s="27">
        <v>20</v>
      </c>
      <c r="BC3" s="27">
        <v>20</v>
      </c>
      <c r="BD3" s="27">
        <v>0</v>
      </c>
      <c r="BE3" s="27">
        <v>20</v>
      </c>
      <c r="BF3" s="184">
        <f>BE3+BD3+BC3+BB3</f>
        <v>60</v>
      </c>
      <c r="BG3" s="25">
        <v>1</v>
      </c>
      <c r="BH3" s="25">
        <v>1</v>
      </c>
      <c r="BI3" s="25">
        <v>0</v>
      </c>
      <c r="BJ3" s="25">
        <v>1</v>
      </c>
      <c r="BK3" s="91">
        <v>60</v>
      </c>
      <c r="BL3" s="29">
        <v>840</v>
      </c>
      <c r="BM3" s="27" t="s">
        <v>18</v>
      </c>
      <c r="BN3" s="29">
        <f>BL3</f>
        <v>840</v>
      </c>
      <c r="BO3" s="27"/>
      <c r="BP3" s="5">
        <v>20</v>
      </c>
      <c r="BQ3" s="5">
        <v>20</v>
      </c>
      <c r="BR3" s="5">
        <v>20</v>
      </c>
      <c r="BS3" s="180">
        <f>SUM(BP3:BR3)</f>
        <v>60</v>
      </c>
      <c r="BT3" s="84">
        <v>4</v>
      </c>
      <c r="BU3" s="84">
        <v>2</v>
      </c>
      <c r="BV3" s="84">
        <v>2</v>
      </c>
      <c r="BW3" s="92">
        <v>160</v>
      </c>
      <c r="BX3" s="25">
        <v>20</v>
      </c>
      <c r="BY3" s="25">
        <v>20</v>
      </c>
      <c r="BZ3" s="26">
        <v>20</v>
      </c>
      <c r="CA3" s="182">
        <f>BX3+BY3+BZ3</f>
        <v>60</v>
      </c>
      <c r="CB3" s="26">
        <v>4</v>
      </c>
      <c r="CC3" s="26">
        <v>2</v>
      </c>
      <c r="CD3" s="26">
        <v>2</v>
      </c>
      <c r="CE3" s="90">
        <v>160</v>
      </c>
      <c r="CF3" s="22">
        <v>320</v>
      </c>
      <c r="CG3" s="27">
        <v>20</v>
      </c>
      <c r="CH3" s="27">
        <v>20</v>
      </c>
      <c r="CI3" s="27">
        <v>20</v>
      </c>
      <c r="CJ3" s="184">
        <f>CI3+CH3+CG3</f>
        <v>60</v>
      </c>
      <c r="CK3" s="25">
        <v>4</v>
      </c>
      <c r="CL3" s="25">
        <v>2</v>
      </c>
      <c r="CM3" s="25">
        <v>2</v>
      </c>
      <c r="CN3" s="91">
        <v>160</v>
      </c>
      <c r="CO3" s="27">
        <v>20</v>
      </c>
      <c r="CP3" s="27">
        <v>20</v>
      </c>
      <c r="CQ3" s="27">
        <v>20</v>
      </c>
      <c r="CR3" s="184">
        <f>CQ3+CP3+CO3</f>
        <v>60</v>
      </c>
      <c r="CS3" s="25">
        <v>4</v>
      </c>
      <c r="CT3" s="25">
        <v>2</v>
      </c>
      <c r="CU3" s="25">
        <v>2</v>
      </c>
      <c r="CV3" s="91">
        <v>160</v>
      </c>
      <c r="CW3" s="24">
        <v>320</v>
      </c>
      <c r="CX3" s="27">
        <v>20</v>
      </c>
      <c r="CY3" s="27">
        <v>20</v>
      </c>
      <c r="CZ3" s="27">
        <v>20</v>
      </c>
      <c r="DA3" s="184">
        <f>CZ3+CY3+CX3</f>
        <v>60</v>
      </c>
      <c r="DB3" s="25">
        <v>2</v>
      </c>
      <c r="DC3" s="25">
        <v>2</v>
      </c>
      <c r="DD3" s="25">
        <v>2</v>
      </c>
      <c r="DE3" s="91">
        <v>120</v>
      </c>
      <c r="DF3" s="27">
        <v>0</v>
      </c>
      <c r="DG3" s="27">
        <v>0</v>
      </c>
      <c r="DH3" s="27">
        <v>20</v>
      </c>
      <c r="DI3" s="184">
        <f>DH3+DG3+DF3</f>
        <v>20</v>
      </c>
      <c r="DJ3" s="25">
        <v>0</v>
      </c>
      <c r="DK3" s="25">
        <v>0</v>
      </c>
      <c r="DL3" s="25">
        <v>1</v>
      </c>
      <c r="DM3" s="91">
        <v>20</v>
      </c>
      <c r="DN3" s="27">
        <v>20</v>
      </c>
      <c r="DO3" s="27">
        <v>20</v>
      </c>
      <c r="DP3" s="27">
        <v>0</v>
      </c>
      <c r="DQ3" s="27">
        <v>20</v>
      </c>
      <c r="DR3" s="184">
        <f>DQ3+DP3+DO3+DN3</f>
        <v>60</v>
      </c>
      <c r="DS3" s="25">
        <v>1</v>
      </c>
      <c r="DT3" s="25">
        <v>1</v>
      </c>
      <c r="DU3" s="25">
        <v>0</v>
      </c>
      <c r="DV3" s="25">
        <v>1</v>
      </c>
      <c r="DW3" s="91">
        <v>60</v>
      </c>
      <c r="DX3" s="29">
        <v>840</v>
      </c>
      <c r="DY3" s="27" t="s">
        <v>18</v>
      </c>
      <c r="DZ3" s="29">
        <f>DX3</f>
        <v>840</v>
      </c>
      <c r="EA3" s="5">
        <v>1680</v>
      </c>
      <c r="EB3" s="27"/>
      <c r="EC3" s="5">
        <v>25</v>
      </c>
      <c r="ED3" s="5">
        <v>25</v>
      </c>
      <c r="EE3" s="5">
        <v>25</v>
      </c>
      <c r="EF3" s="180">
        <f>SUM(EC3:EE3)</f>
        <v>75</v>
      </c>
      <c r="EG3" s="84">
        <v>4</v>
      </c>
      <c r="EH3" s="84">
        <v>2</v>
      </c>
      <c r="EI3" s="84">
        <v>2</v>
      </c>
      <c r="EJ3" s="92">
        <v>200</v>
      </c>
      <c r="EK3" s="25">
        <v>25</v>
      </c>
      <c r="EL3" s="25">
        <v>25</v>
      </c>
      <c r="EM3" s="26">
        <v>25</v>
      </c>
      <c r="EN3" s="182">
        <f>EK3+EL3+EM3</f>
        <v>75</v>
      </c>
      <c r="EO3" s="26">
        <v>4</v>
      </c>
      <c r="EP3" s="26">
        <v>2</v>
      </c>
      <c r="EQ3" s="26">
        <v>2</v>
      </c>
      <c r="ER3" s="90">
        <v>200</v>
      </c>
      <c r="ES3" s="22">
        <v>400</v>
      </c>
      <c r="ET3" s="27">
        <v>25</v>
      </c>
      <c r="EU3" s="27">
        <v>25</v>
      </c>
      <c r="EV3" s="27">
        <v>25</v>
      </c>
      <c r="EW3" s="184">
        <f>EV3+EU3+ET3</f>
        <v>75</v>
      </c>
      <c r="EX3" s="25">
        <v>4</v>
      </c>
      <c r="EY3" s="25">
        <v>2</v>
      </c>
      <c r="EZ3" s="25">
        <v>2</v>
      </c>
      <c r="FA3" s="91">
        <v>200</v>
      </c>
      <c r="FB3" s="27">
        <v>25</v>
      </c>
      <c r="FC3" s="27">
        <v>25</v>
      </c>
      <c r="FD3" s="27">
        <v>25</v>
      </c>
      <c r="FE3" s="184">
        <f>FD3+FC3+FB3</f>
        <v>75</v>
      </c>
      <c r="FF3" s="25">
        <v>4</v>
      </c>
      <c r="FG3" s="25">
        <v>2</v>
      </c>
      <c r="FH3" s="25">
        <v>2</v>
      </c>
      <c r="FI3" s="91">
        <v>200</v>
      </c>
      <c r="FJ3" s="24">
        <v>400</v>
      </c>
      <c r="FK3" s="27">
        <v>25</v>
      </c>
      <c r="FL3" s="27">
        <v>25</v>
      </c>
      <c r="FM3" s="27">
        <v>25</v>
      </c>
      <c r="FN3" s="184">
        <f>FM3+FL3+FK3</f>
        <v>75</v>
      </c>
      <c r="FO3" s="25">
        <v>2</v>
      </c>
      <c r="FP3" s="25">
        <v>2</v>
      </c>
      <c r="FQ3" s="25">
        <v>2</v>
      </c>
      <c r="FR3" s="91">
        <v>150</v>
      </c>
      <c r="FS3" s="27">
        <v>0</v>
      </c>
      <c r="FT3" s="27">
        <v>0</v>
      </c>
      <c r="FU3" s="27">
        <v>25</v>
      </c>
      <c r="FV3" s="184">
        <f>FU3+FT3+FS3</f>
        <v>25</v>
      </c>
      <c r="FW3" s="25">
        <v>0</v>
      </c>
      <c r="FX3" s="25">
        <v>0</v>
      </c>
      <c r="FY3" s="25">
        <v>1</v>
      </c>
      <c r="FZ3" s="91">
        <v>25</v>
      </c>
      <c r="GA3" s="27">
        <v>25</v>
      </c>
      <c r="GB3" s="27">
        <v>25</v>
      </c>
      <c r="GC3" s="27">
        <v>0</v>
      </c>
      <c r="GD3" s="27">
        <v>25</v>
      </c>
      <c r="GE3" s="184">
        <f>GD3+GC3+GB3+GA3</f>
        <v>75</v>
      </c>
      <c r="GF3" s="25">
        <v>1</v>
      </c>
      <c r="GG3" s="25">
        <v>1</v>
      </c>
      <c r="GH3" s="25">
        <v>0</v>
      </c>
      <c r="GI3" s="25">
        <v>1</v>
      </c>
      <c r="GJ3" s="91">
        <v>70</v>
      </c>
      <c r="GK3" s="29">
        <v>1050</v>
      </c>
      <c r="GL3" s="27" t="s">
        <v>18</v>
      </c>
      <c r="GM3" s="29">
        <f>GK3</f>
        <v>1050</v>
      </c>
      <c r="GN3" s="5">
        <v>2730</v>
      </c>
      <c r="GP3" s="27" t="s">
        <v>24</v>
      </c>
    </row>
    <row r="4" spans="1:201" s="4" customFormat="1">
      <c r="D4" s="308" t="s">
        <v>100</v>
      </c>
      <c r="E4" s="308"/>
      <c r="F4" s="308"/>
      <c r="G4" s="308"/>
      <c r="H4" s="308"/>
      <c r="I4" s="308"/>
      <c r="J4" s="308"/>
      <c r="K4" s="308"/>
      <c r="L4" s="301" t="s">
        <v>101</v>
      </c>
      <c r="M4" s="301"/>
      <c r="N4" s="301"/>
      <c r="O4" s="301"/>
      <c r="P4" s="190"/>
      <c r="Q4" s="190"/>
      <c r="R4" s="190"/>
      <c r="S4" s="190"/>
      <c r="T4" s="24" t="s">
        <v>21</v>
      </c>
      <c r="U4" s="308" t="s">
        <v>102</v>
      </c>
      <c r="V4" s="308"/>
      <c r="W4" s="308"/>
      <c r="X4" s="308"/>
      <c r="Y4" s="308"/>
      <c r="Z4" s="308"/>
      <c r="AA4" s="308"/>
      <c r="AB4" s="308"/>
      <c r="AC4" s="317" t="s">
        <v>103</v>
      </c>
      <c r="AD4" s="317"/>
      <c r="AE4" s="317"/>
      <c r="AF4" s="317"/>
      <c r="AG4" s="317"/>
      <c r="AH4" s="317"/>
      <c r="AI4" s="317"/>
      <c r="AJ4" s="317"/>
      <c r="AK4" s="24" t="s">
        <v>21</v>
      </c>
      <c r="AL4" s="305" t="s">
        <v>104</v>
      </c>
      <c r="AM4" s="305"/>
      <c r="AN4" s="305"/>
      <c r="AO4" s="305"/>
      <c r="AP4" s="305"/>
      <c r="AQ4" s="305"/>
      <c r="AR4" s="305"/>
      <c r="AS4" s="305"/>
      <c r="AT4" s="304" t="s">
        <v>96</v>
      </c>
      <c r="AU4" s="304"/>
      <c r="AV4" s="304"/>
      <c r="AW4" s="304"/>
      <c r="AX4" s="304"/>
      <c r="AY4" s="304"/>
      <c r="AZ4" s="304"/>
      <c r="BA4" s="304"/>
      <c r="BB4" s="305" t="s">
        <v>105</v>
      </c>
      <c r="BC4" s="305"/>
      <c r="BD4" s="305"/>
      <c r="BE4" s="305"/>
      <c r="BF4" s="305"/>
      <c r="BG4" s="305"/>
      <c r="BH4" s="305"/>
      <c r="BI4" s="305"/>
      <c r="BJ4" s="305"/>
      <c r="BK4" s="305"/>
      <c r="BL4" s="29" t="s">
        <v>19</v>
      </c>
      <c r="BM4" s="7"/>
      <c r="BN4" s="7"/>
      <c r="BO4" s="7"/>
      <c r="BP4" s="308" t="s">
        <v>100</v>
      </c>
      <c r="BQ4" s="308"/>
      <c r="BR4" s="308"/>
      <c r="BS4" s="308"/>
      <c r="BT4" s="308"/>
      <c r="BU4" s="308"/>
      <c r="BV4" s="308"/>
      <c r="BW4" s="308"/>
      <c r="BX4" s="301" t="s">
        <v>101</v>
      </c>
      <c r="BY4" s="301"/>
      <c r="BZ4" s="301"/>
      <c r="CA4" s="301"/>
      <c r="CB4" s="190"/>
      <c r="CC4" s="190"/>
      <c r="CD4" s="190"/>
      <c r="CE4" s="190"/>
      <c r="CF4" s="24" t="s">
        <v>21</v>
      </c>
      <c r="CG4" s="308" t="s">
        <v>102</v>
      </c>
      <c r="CH4" s="308"/>
      <c r="CI4" s="308"/>
      <c r="CJ4" s="308"/>
      <c r="CK4" s="308"/>
      <c r="CL4" s="308"/>
      <c r="CM4" s="308"/>
      <c r="CN4" s="308"/>
      <c r="CO4" s="317" t="s">
        <v>103</v>
      </c>
      <c r="CP4" s="317"/>
      <c r="CQ4" s="317"/>
      <c r="CR4" s="317"/>
      <c r="CS4" s="317"/>
      <c r="CT4" s="317"/>
      <c r="CU4" s="317"/>
      <c r="CV4" s="317"/>
      <c r="CW4" s="24" t="s">
        <v>21</v>
      </c>
      <c r="CX4" s="305" t="s">
        <v>104</v>
      </c>
      <c r="CY4" s="305"/>
      <c r="CZ4" s="305"/>
      <c r="DA4" s="305"/>
      <c r="DB4" s="305"/>
      <c r="DC4" s="305"/>
      <c r="DD4" s="305"/>
      <c r="DE4" s="305"/>
      <c r="DF4" s="304" t="s">
        <v>96</v>
      </c>
      <c r="DG4" s="304"/>
      <c r="DH4" s="304"/>
      <c r="DI4" s="304"/>
      <c r="DJ4" s="304"/>
      <c r="DK4" s="304"/>
      <c r="DL4" s="304"/>
      <c r="DM4" s="304"/>
      <c r="DN4" s="305" t="s">
        <v>105</v>
      </c>
      <c r="DO4" s="305"/>
      <c r="DP4" s="305"/>
      <c r="DQ4" s="305"/>
      <c r="DR4" s="305"/>
      <c r="DS4" s="305"/>
      <c r="DT4" s="305"/>
      <c r="DU4" s="305"/>
      <c r="DV4" s="305"/>
      <c r="DW4" s="305"/>
      <c r="DX4" s="29" t="s">
        <v>19</v>
      </c>
      <c r="DY4" s="7"/>
      <c r="DZ4" s="7"/>
      <c r="EA4" s="30" t="s">
        <v>19</v>
      </c>
      <c r="EB4" s="7"/>
      <c r="EC4" s="308" t="s">
        <v>100</v>
      </c>
      <c r="ED4" s="308"/>
      <c r="EE4" s="308"/>
      <c r="EF4" s="308"/>
      <c r="EG4" s="308"/>
      <c r="EH4" s="308"/>
      <c r="EI4" s="308"/>
      <c r="EJ4" s="308"/>
      <c r="EK4" s="301" t="s">
        <v>101</v>
      </c>
      <c r="EL4" s="301"/>
      <c r="EM4" s="301"/>
      <c r="EN4" s="301"/>
      <c r="EO4" s="190"/>
      <c r="EP4" s="190"/>
      <c r="EQ4" s="190"/>
      <c r="ER4" s="190"/>
      <c r="ES4" s="24" t="s">
        <v>21</v>
      </c>
      <c r="ET4" s="308" t="s">
        <v>102</v>
      </c>
      <c r="EU4" s="308"/>
      <c r="EV4" s="308"/>
      <c r="EW4" s="308"/>
      <c r="EX4" s="308"/>
      <c r="EY4" s="308"/>
      <c r="EZ4" s="308"/>
      <c r="FA4" s="308"/>
      <c r="FB4" s="317" t="s">
        <v>103</v>
      </c>
      <c r="FC4" s="317"/>
      <c r="FD4" s="317"/>
      <c r="FE4" s="317"/>
      <c r="FF4" s="317"/>
      <c r="FG4" s="317"/>
      <c r="FH4" s="317"/>
      <c r="FI4" s="317"/>
      <c r="FJ4" s="24" t="s">
        <v>21</v>
      </c>
      <c r="FK4" s="305" t="s">
        <v>104</v>
      </c>
      <c r="FL4" s="305"/>
      <c r="FM4" s="305"/>
      <c r="FN4" s="305"/>
      <c r="FO4" s="305"/>
      <c r="FP4" s="305"/>
      <c r="FQ4" s="305"/>
      <c r="FR4" s="305"/>
      <c r="FS4" s="304" t="s">
        <v>96</v>
      </c>
      <c r="FT4" s="304"/>
      <c r="FU4" s="304"/>
      <c r="FV4" s="304"/>
      <c r="FW4" s="304"/>
      <c r="FX4" s="304"/>
      <c r="FY4" s="304"/>
      <c r="FZ4" s="304"/>
      <c r="GA4" s="305" t="s">
        <v>105</v>
      </c>
      <c r="GB4" s="305"/>
      <c r="GC4" s="305"/>
      <c r="GD4" s="305"/>
      <c r="GE4" s="305"/>
      <c r="GF4" s="305"/>
      <c r="GG4" s="305"/>
      <c r="GH4" s="305"/>
      <c r="GI4" s="305"/>
      <c r="GJ4" s="305"/>
      <c r="GK4" s="29" t="s">
        <v>19</v>
      </c>
      <c r="GL4" s="7"/>
      <c r="GM4" s="7"/>
      <c r="GN4" s="30" t="s">
        <v>19</v>
      </c>
      <c r="GP4" s="7"/>
    </row>
    <row r="5" spans="1:201" s="6" customFormat="1">
      <c r="A5" s="6" t="s">
        <v>0</v>
      </c>
      <c r="B5" s="6" t="s">
        <v>23</v>
      </c>
      <c r="C5" s="6" t="s">
        <v>1</v>
      </c>
      <c r="D5" s="12" t="s">
        <v>2</v>
      </c>
      <c r="E5" s="6" t="s">
        <v>3</v>
      </c>
      <c r="F5" s="6" t="s">
        <v>8</v>
      </c>
      <c r="G5" s="12" t="s">
        <v>4</v>
      </c>
      <c r="H5" s="12" t="s">
        <v>2</v>
      </c>
      <c r="I5" s="6" t="s">
        <v>3</v>
      </c>
      <c r="J5" s="6" t="s">
        <v>8</v>
      </c>
      <c r="K5" s="12" t="s">
        <v>4</v>
      </c>
      <c r="L5" s="12" t="s">
        <v>2</v>
      </c>
      <c r="M5" s="12" t="s">
        <v>3</v>
      </c>
      <c r="N5" s="12" t="s">
        <v>8</v>
      </c>
      <c r="O5" s="8" t="s">
        <v>4</v>
      </c>
      <c r="P5" s="12" t="s">
        <v>2</v>
      </c>
      <c r="Q5" s="6" t="s">
        <v>3</v>
      </c>
      <c r="R5" s="6" t="s">
        <v>8</v>
      </c>
      <c r="S5" s="12" t="s">
        <v>4</v>
      </c>
      <c r="T5" s="21"/>
      <c r="U5" s="6" t="s">
        <v>5</v>
      </c>
      <c r="V5" s="6" t="s">
        <v>6</v>
      </c>
      <c r="W5" s="6" t="s">
        <v>8</v>
      </c>
      <c r="X5" s="12" t="s">
        <v>4</v>
      </c>
      <c r="Y5" s="6" t="s">
        <v>5</v>
      </c>
      <c r="Z5" s="6" t="s">
        <v>6</v>
      </c>
      <c r="AA5" s="6" t="s">
        <v>8</v>
      </c>
      <c r="AB5" s="12" t="s">
        <v>4</v>
      </c>
      <c r="AC5" s="8" t="s">
        <v>5</v>
      </c>
      <c r="AD5" s="6" t="s">
        <v>6</v>
      </c>
      <c r="AE5" s="6" t="s">
        <v>8</v>
      </c>
      <c r="AF5" s="8" t="s">
        <v>4</v>
      </c>
      <c r="AG5" s="6" t="s">
        <v>5</v>
      </c>
      <c r="AH5" s="6" t="s">
        <v>6</v>
      </c>
      <c r="AI5" s="6" t="s">
        <v>8</v>
      </c>
      <c r="AJ5" s="12" t="s">
        <v>4</v>
      </c>
      <c r="AK5" s="24"/>
      <c r="AL5" s="6" t="s">
        <v>7</v>
      </c>
      <c r="AM5" s="6" t="s">
        <v>91</v>
      </c>
      <c r="AN5" s="6" t="s">
        <v>8</v>
      </c>
      <c r="AO5" s="12" t="s">
        <v>4</v>
      </c>
      <c r="AP5" s="6" t="s">
        <v>7</v>
      </c>
      <c r="AQ5" s="6" t="s">
        <v>91</v>
      </c>
      <c r="AR5" s="6" t="s">
        <v>8</v>
      </c>
      <c r="AS5" s="12" t="s">
        <v>4</v>
      </c>
      <c r="AT5" s="6" t="s">
        <v>15</v>
      </c>
      <c r="AU5" s="6" t="s">
        <v>16</v>
      </c>
      <c r="AV5" s="6" t="s">
        <v>8</v>
      </c>
      <c r="AW5" s="12" t="s">
        <v>4</v>
      </c>
      <c r="AX5" s="6" t="s">
        <v>15</v>
      </c>
      <c r="AY5" s="6" t="s">
        <v>16</v>
      </c>
      <c r="AZ5" s="6" t="s">
        <v>8</v>
      </c>
      <c r="BA5" s="12" t="s">
        <v>4</v>
      </c>
      <c r="BB5" s="6" t="s">
        <v>2</v>
      </c>
      <c r="BC5" s="6" t="s">
        <v>3</v>
      </c>
      <c r="BD5" s="6" t="s">
        <v>17</v>
      </c>
      <c r="BE5" s="6" t="s">
        <v>8</v>
      </c>
      <c r="BF5" s="12" t="s">
        <v>4</v>
      </c>
      <c r="BG5" s="6" t="s">
        <v>2</v>
      </c>
      <c r="BH5" s="6" t="s">
        <v>3</v>
      </c>
      <c r="BI5" s="6" t="s">
        <v>17</v>
      </c>
      <c r="BJ5" s="6" t="s">
        <v>8</v>
      </c>
      <c r="BK5" s="12" t="s">
        <v>4</v>
      </c>
      <c r="BL5" s="29"/>
      <c r="BM5" s="6" t="s">
        <v>18</v>
      </c>
      <c r="BN5" s="6" t="s">
        <v>22</v>
      </c>
      <c r="BP5" s="12" t="s">
        <v>2</v>
      </c>
      <c r="BQ5" s="6" t="s">
        <v>3</v>
      </c>
      <c r="BR5" s="6" t="s">
        <v>8</v>
      </c>
      <c r="BS5" s="12" t="s">
        <v>4</v>
      </c>
      <c r="BT5" s="12" t="s">
        <v>2</v>
      </c>
      <c r="BU5" s="6" t="s">
        <v>3</v>
      </c>
      <c r="BV5" s="6" t="s">
        <v>8</v>
      </c>
      <c r="BW5" s="12" t="s">
        <v>4</v>
      </c>
      <c r="BX5" s="12" t="s">
        <v>2</v>
      </c>
      <c r="BY5" s="12" t="s">
        <v>3</v>
      </c>
      <c r="BZ5" s="12" t="s">
        <v>8</v>
      </c>
      <c r="CA5" s="8" t="s">
        <v>4</v>
      </c>
      <c r="CB5" s="12" t="s">
        <v>2</v>
      </c>
      <c r="CC5" s="6" t="s">
        <v>3</v>
      </c>
      <c r="CD5" s="6" t="s">
        <v>8</v>
      </c>
      <c r="CE5" s="12" t="s">
        <v>4</v>
      </c>
      <c r="CF5" s="21"/>
      <c r="CG5" s="6" t="s">
        <v>5</v>
      </c>
      <c r="CH5" s="6" t="s">
        <v>6</v>
      </c>
      <c r="CI5" s="6" t="s">
        <v>8</v>
      </c>
      <c r="CJ5" s="12" t="s">
        <v>4</v>
      </c>
      <c r="CK5" s="6" t="s">
        <v>5</v>
      </c>
      <c r="CL5" s="6" t="s">
        <v>6</v>
      </c>
      <c r="CM5" s="6" t="s">
        <v>8</v>
      </c>
      <c r="CN5" s="12" t="s">
        <v>4</v>
      </c>
      <c r="CO5" s="8" t="s">
        <v>5</v>
      </c>
      <c r="CP5" s="6" t="s">
        <v>6</v>
      </c>
      <c r="CQ5" s="6" t="s">
        <v>8</v>
      </c>
      <c r="CR5" s="8" t="s">
        <v>4</v>
      </c>
      <c r="CS5" s="6" t="s">
        <v>5</v>
      </c>
      <c r="CT5" s="6" t="s">
        <v>6</v>
      </c>
      <c r="CU5" s="6" t="s">
        <v>8</v>
      </c>
      <c r="CV5" s="12" t="s">
        <v>4</v>
      </c>
      <c r="CW5" s="24"/>
      <c r="CX5" s="6" t="s">
        <v>7</v>
      </c>
      <c r="CY5" s="6" t="s">
        <v>91</v>
      </c>
      <c r="CZ5" s="6" t="s">
        <v>8</v>
      </c>
      <c r="DA5" s="12" t="s">
        <v>4</v>
      </c>
      <c r="DB5" s="6" t="s">
        <v>7</v>
      </c>
      <c r="DC5" s="6" t="s">
        <v>91</v>
      </c>
      <c r="DD5" s="6" t="s">
        <v>8</v>
      </c>
      <c r="DE5" s="12" t="s">
        <v>4</v>
      </c>
      <c r="DF5" s="6" t="s">
        <v>15</v>
      </c>
      <c r="DG5" s="6" t="s">
        <v>16</v>
      </c>
      <c r="DH5" s="6" t="s">
        <v>8</v>
      </c>
      <c r="DI5" s="12" t="s">
        <v>4</v>
      </c>
      <c r="DJ5" s="6" t="s">
        <v>15</v>
      </c>
      <c r="DK5" s="6" t="s">
        <v>16</v>
      </c>
      <c r="DL5" s="6" t="s">
        <v>8</v>
      </c>
      <c r="DM5" s="12" t="s">
        <v>4</v>
      </c>
      <c r="DN5" s="6" t="s">
        <v>2</v>
      </c>
      <c r="DO5" s="6" t="s">
        <v>3</v>
      </c>
      <c r="DP5" s="6" t="s">
        <v>17</v>
      </c>
      <c r="DQ5" s="6" t="s">
        <v>8</v>
      </c>
      <c r="DR5" s="12" t="s">
        <v>4</v>
      </c>
      <c r="DS5" s="6" t="s">
        <v>2</v>
      </c>
      <c r="DT5" s="6" t="s">
        <v>3</v>
      </c>
      <c r="DU5" s="6" t="s">
        <v>17</v>
      </c>
      <c r="DV5" s="6" t="s">
        <v>8</v>
      </c>
      <c r="DW5" s="12" t="s">
        <v>4</v>
      </c>
      <c r="DX5" s="29"/>
      <c r="DY5" s="6" t="s">
        <v>18</v>
      </c>
      <c r="DZ5" s="6" t="s">
        <v>22</v>
      </c>
      <c r="EC5" s="12" t="s">
        <v>2</v>
      </c>
      <c r="ED5" s="6" t="s">
        <v>3</v>
      </c>
      <c r="EE5" s="6" t="s">
        <v>8</v>
      </c>
      <c r="EF5" s="12" t="s">
        <v>4</v>
      </c>
      <c r="EG5" s="12" t="s">
        <v>2</v>
      </c>
      <c r="EH5" s="6" t="s">
        <v>3</v>
      </c>
      <c r="EI5" s="6" t="s">
        <v>8</v>
      </c>
      <c r="EJ5" s="12" t="s">
        <v>4</v>
      </c>
      <c r="EK5" s="12" t="s">
        <v>2</v>
      </c>
      <c r="EL5" s="12" t="s">
        <v>3</v>
      </c>
      <c r="EM5" s="12" t="s">
        <v>8</v>
      </c>
      <c r="EN5" s="8" t="s">
        <v>4</v>
      </c>
      <c r="EO5" s="12" t="s">
        <v>2</v>
      </c>
      <c r="EP5" s="6" t="s">
        <v>3</v>
      </c>
      <c r="EQ5" s="6" t="s">
        <v>8</v>
      </c>
      <c r="ER5" s="12" t="s">
        <v>4</v>
      </c>
      <c r="ES5" s="21"/>
      <c r="ET5" s="6" t="s">
        <v>5</v>
      </c>
      <c r="EU5" s="6" t="s">
        <v>6</v>
      </c>
      <c r="EV5" s="6" t="s">
        <v>8</v>
      </c>
      <c r="EW5" s="12" t="s">
        <v>4</v>
      </c>
      <c r="EX5" s="6" t="s">
        <v>5</v>
      </c>
      <c r="EY5" s="6" t="s">
        <v>6</v>
      </c>
      <c r="EZ5" s="6" t="s">
        <v>8</v>
      </c>
      <c r="FA5" s="12" t="s">
        <v>4</v>
      </c>
      <c r="FB5" s="8" t="s">
        <v>5</v>
      </c>
      <c r="FC5" s="6" t="s">
        <v>6</v>
      </c>
      <c r="FD5" s="6" t="s">
        <v>8</v>
      </c>
      <c r="FE5" s="8" t="s">
        <v>4</v>
      </c>
      <c r="FF5" s="6" t="s">
        <v>5</v>
      </c>
      <c r="FG5" s="6" t="s">
        <v>6</v>
      </c>
      <c r="FH5" s="6" t="s">
        <v>8</v>
      </c>
      <c r="FI5" s="12" t="s">
        <v>4</v>
      </c>
      <c r="FJ5" s="24"/>
      <c r="FK5" s="6" t="s">
        <v>7</v>
      </c>
      <c r="FL5" s="6" t="s">
        <v>91</v>
      </c>
      <c r="FM5" s="6" t="s">
        <v>8</v>
      </c>
      <c r="FN5" s="12" t="s">
        <v>4</v>
      </c>
      <c r="FO5" s="6" t="s">
        <v>7</v>
      </c>
      <c r="FP5" s="6" t="s">
        <v>91</v>
      </c>
      <c r="FQ5" s="6" t="s">
        <v>8</v>
      </c>
      <c r="FR5" s="12" t="s">
        <v>4</v>
      </c>
      <c r="FS5" s="6" t="s">
        <v>15</v>
      </c>
      <c r="FT5" s="6" t="s">
        <v>16</v>
      </c>
      <c r="FU5" s="6" t="s">
        <v>8</v>
      </c>
      <c r="FV5" s="12" t="s">
        <v>4</v>
      </c>
      <c r="FW5" s="6" t="s">
        <v>15</v>
      </c>
      <c r="FX5" s="6" t="s">
        <v>16</v>
      </c>
      <c r="FY5" s="6" t="s">
        <v>8</v>
      </c>
      <c r="FZ5" s="12" t="s">
        <v>4</v>
      </c>
      <c r="GA5" s="6" t="s">
        <v>2</v>
      </c>
      <c r="GB5" s="6" t="s">
        <v>3</v>
      </c>
      <c r="GC5" s="6" t="s">
        <v>17</v>
      </c>
      <c r="GD5" s="6" t="s">
        <v>8</v>
      </c>
      <c r="GE5" s="12" t="s">
        <v>4</v>
      </c>
      <c r="GF5" s="6" t="s">
        <v>2</v>
      </c>
      <c r="GG5" s="6" t="s">
        <v>3</v>
      </c>
      <c r="GH5" s="6" t="s">
        <v>17</v>
      </c>
      <c r="GI5" s="6" t="s">
        <v>8</v>
      </c>
      <c r="GJ5" s="12" t="s">
        <v>4</v>
      </c>
      <c r="GK5" s="29"/>
      <c r="GL5" s="6" t="s">
        <v>18</v>
      </c>
      <c r="GM5" s="6" t="s">
        <v>22</v>
      </c>
    </row>
    <row r="6" spans="1:201">
      <c r="A6" s="6">
        <v>1</v>
      </c>
      <c r="B6" s="31">
        <f t="shared" ref="B6:B15" si="0">GN6</f>
        <v>2493</v>
      </c>
      <c r="C6" s="3" t="s">
        <v>109</v>
      </c>
      <c r="D6" s="186">
        <v>18</v>
      </c>
      <c r="E6" s="186">
        <v>18</v>
      </c>
      <c r="F6" s="186">
        <v>16</v>
      </c>
      <c r="G6" s="181">
        <f t="shared" ref="G6:G15" si="1">SUM(D6:F6)</f>
        <v>52</v>
      </c>
      <c r="H6" s="3">
        <f>D6*H3</f>
        <v>72</v>
      </c>
      <c r="I6" s="3">
        <f>E6*I3</f>
        <v>36</v>
      </c>
      <c r="J6" s="3">
        <f>F6*J3</f>
        <v>32</v>
      </c>
      <c r="K6" s="86">
        <f t="shared" ref="K6:K15" si="2">SUM(H6:J6)</f>
        <v>140</v>
      </c>
      <c r="L6" s="186">
        <v>17</v>
      </c>
      <c r="M6" s="186">
        <v>17</v>
      </c>
      <c r="N6" s="186">
        <v>17</v>
      </c>
      <c r="O6" s="183">
        <f t="shared" ref="O6:O15" si="3">N6+M6+L6</f>
        <v>51</v>
      </c>
      <c r="P6" s="3">
        <f>L6*P3</f>
        <v>68</v>
      </c>
      <c r="Q6" s="3">
        <f>M6*Q3</f>
        <v>34</v>
      </c>
      <c r="R6" s="3">
        <f>N6*R3</f>
        <v>34</v>
      </c>
      <c r="S6" s="87">
        <f t="shared" ref="S6:S15" si="4">R6+Q6+P6</f>
        <v>136</v>
      </c>
      <c r="T6" s="23">
        <f t="shared" ref="T6:T15" si="5">K6+S6</f>
        <v>276</v>
      </c>
      <c r="U6" s="186">
        <v>18</v>
      </c>
      <c r="V6" s="186">
        <v>18</v>
      </c>
      <c r="W6" s="186">
        <v>18</v>
      </c>
      <c r="X6" s="185">
        <f t="shared" ref="X6:X15" si="6">U6+V6+W6</f>
        <v>54</v>
      </c>
      <c r="Y6" s="3">
        <f>U6*Y3</f>
        <v>72</v>
      </c>
      <c r="Z6" s="3">
        <f>V6*Z3</f>
        <v>36</v>
      </c>
      <c r="AA6" s="3">
        <f>W6*AA3</f>
        <v>36</v>
      </c>
      <c r="AB6" s="88">
        <f t="shared" ref="AB6:AB15" si="7">Y6+Z6+AA6</f>
        <v>144</v>
      </c>
      <c r="AC6" s="186">
        <v>18</v>
      </c>
      <c r="AD6" s="186">
        <v>18</v>
      </c>
      <c r="AE6" s="186">
        <v>18</v>
      </c>
      <c r="AF6" s="183">
        <f t="shared" ref="AF6:AF15" si="8">AC6+AD6+AE6</f>
        <v>54</v>
      </c>
      <c r="AG6" s="3">
        <f>AC6*AG3</f>
        <v>72</v>
      </c>
      <c r="AH6" s="3">
        <f>AD6*AH3</f>
        <v>36</v>
      </c>
      <c r="AI6" s="3">
        <f>AE6*AI3</f>
        <v>36</v>
      </c>
      <c r="AJ6" s="88">
        <f t="shared" ref="AJ6:AJ15" si="9">AG6+AH6+AI6</f>
        <v>144</v>
      </c>
      <c r="AK6" s="23">
        <f t="shared" ref="AK6:AK15" si="10">AB6+AJ6</f>
        <v>288</v>
      </c>
      <c r="AL6" s="186">
        <v>12</v>
      </c>
      <c r="AM6" s="186">
        <v>12</v>
      </c>
      <c r="AN6" s="186">
        <v>14</v>
      </c>
      <c r="AO6" s="185">
        <f t="shared" ref="AO6:AO15" si="11">AL6+AM6+AN6</f>
        <v>38</v>
      </c>
      <c r="AP6" s="3">
        <f>AL6*AP3</f>
        <v>24</v>
      </c>
      <c r="AQ6" s="3">
        <f>AM6*AQ3</f>
        <v>24</v>
      </c>
      <c r="AR6" s="3">
        <f>AN6*AR3</f>
        <v>28</v>
      </c>
      <c r="AS6" s="88">
        <f t="shared" ref="AS6:AS15" si="12">AP6+AQ6+AR6</f>
        <v>76</v>
      </c>
      <c r="AT6" s="37">
        <v>0</v>
      </c>
      <c r="AU6" s="37">
        <v>0</v>
      </c>
      <c r="AV6" s="186">
        <v>17</v>
      </c>
      <c r="AW6" s="185">
        <f t="shared" ref="AW6:AW15" si="13">AT6+AU6+AV6</f>
        <v>17</v>
      </c>
      <c r="AX6" s="37">
        <f>AT6*AX3</f>
        <v>0</v>
      </c>
      <c r="AY6" s="37">
        <f>AU6*AY3</f>
        <v>0</v>
      </c>
      <c r="AZ6" s="166">
        <f>AV6*AZ3</f>
        <v>17</v>
      </c>
      <c r="BA6" s="88">
        <f t="shared" ref="BA6:BA15" si="14">AX6+AY6+AZ6</f>
        <v>17</v>
      </c>
      <c r="BB6" s="186">
        <v>17</v>
      </c>
      <c r="BC6" s="186">
        <v>16</v>
      </c>
      <c r="BD6" s="37">
        <v>0</v>
      </c>
      <c r="BE6" s="186">
        <v>16</v>
      </c>
      <c r="BF6" s="185">
        <f t="shared" ref="BF6:BF15" si="15">SUM(BB6:BE6)</f>
        <v>49</v>
      </c>
      <c r="BG6" s="3">
        <f>BB6*BG3</f>
        <v>17</v>
      </c>
      <c r="BH6" s="3">
        <f>BC6*BH3</f>
        <v>16</v>
      </c>
      <c r="BI6" s="85">
        <f>BD6*BI3</f>
        <v>0</v>
      </c>
      <c r="BJ6" s="3">
        <f>BE6*BJ3</f>
        <v>16</v>
      </c>
      <c r="BK6" s="88">
        <f t="shared" ref="BK6:BK15" si="16">BG6+BH6+BI6+BJ6</f>
        <v>49</v>
      </c>
      <c r="BL6" s="29">
        <f t="shared" ref="BL6:BL15" si="17">K6+S6+AB6+AJ6+AS6+BA6+BK6</f>
        <v>706</v>
      </c>
      <c r="BM6" s="38">
        <v>0</v>
      </c>
      <c r="BN6" s="89">
        <f t="shared" ref="BN6:BN15" si="18">BL6-BM6</f>
        <v>706</v>
      </c>
      <c r="BO6" s="6">
        <v>1</v>
      </c>
      <c r="BP6" s="186">
        <v>19</v>
      </c>
      <c r="BQ6" s="186">
        <v>19</v>
      </c>
      <c r="BR6" s="186">
        <v>18</v>
      </c>
      <c r="BS6" s="181">
        <f t="shared" ref="BS6:BS15" si="19">SUM(BP6:BR6)</f>
        <v>56</v>
      </c>
      <c r="BT6" s="3">
        <f>BP6*BT3</f>
        <v>76</v>
      </c>
      <c r="BU6" s="3">
        <f>BQ6*BU3</f>
        <v>38</v>
      </c>
      <c r="BV6" s="3">
        <f>BR6*BV3</f>
        <v>36</v>
      </c>
      <c r="BW6" s="86">
        <f t="shared" ref="BW6:BW15" si="20">SUM(BT6:BV6)</f>
        <v>150</v>
      </c>
      <c r="BX6" s="186">
        <v>19</v>
      </c>
      <c r="BY6" s="186">
        <v>19</v>
      </c>
      <c r="BZ6" s="186">
        <v>18</v>
      </c>
      <c r="CA6" s="183">
        <f t="shared" ref="CA6:CA15" si="21">BZ6+BY6+BX6</f>
        <v>56</v>
      </c>
      <c r="CB6" s="3">
        <f>BX6*CB3</f>
        <v>76</v>
      </c>
      <c r="CC6" s="3">
        <f>BY6*CC3</f>
        <v>38</v>
      </c>
      <c r="CD6" s="3">
        <f>BZ6*CD3</f>
        <v>36</v>
      </c>
      <c r="CE6" s="87">
        <f t="shared" ref="CE6:CE15" si="22">CD6+CC6+CB6</f>
        <v>150</v>
      </c>
      <c r="CF6" s="23">
        <f t="shared" ref="CF6:CF15" si="23">BW6+CE6</f>
        <v>300</v>
      </c>
      <c r="CG6" s="186">
        <v>19</v>
      </c>
      <c r="CH6" s="186">
        <v>19</v>
      </c>
      <c r="CI6" s="186">
        <v>19</v>
      </c>
      <c r="CJ6" s="185">
        <f t="shared" ref="CJ6:CJ15" si="24">CG6+CH6+CI6</f>
        <v>57</v>
      </c>
      <c r="CK6" s="3">
        <f>CG6*CK3</f>
        <v>76</v>
      </c>
      <c r="CL6" s="3">
        <f>CH6*CL3</f>
        <v>38</v>
      </c>
      <c r="CM6" s="3">
        <f>CI6*CM3</f>
        <v>38</v>
      </c>
      <c r="CN6" s="88">
        <f t="shared" ref="CN6:CN15" si="25">CK6+CL6+CM6</f>
        <v>152</v>
      </c>
      <c r="CO6" s="186">
        <v>19</v>
      </c>
      <c r="CP6" s="186">
        <v>19</v>
      </c>
      <c r="CQ6" s="186">
        <v>20</v>
      </c>
      <c r="CR6" s="183">
        <f t="shared" ref="CR6:CR15" si="26">CO6+CP6+CQ6</f>
        <v>58</v>
      </c>
      <c r="CS6" s="3">
        <f>CO6*CS3</f>
        <v>76</v>
      </c>
      <c r="CT6" s="3">
        <f>CP6*CT3</f>
        <v>38</v>
      </c>
      <c r="CU6" s="3">
        <f>CQ6*CU3</f>
        <v>40</v>
      </c>
      <c r="CV6" s="88">
        <f t="shared" ref="CV6:CV15" si="27">CS6+CT6+CU6</f>
        <v>154</v>
      </c>
      <c r="CW6" s="23">
        <f t="shared" ref="CW6:CW15" si="28">CN6+CV6</f>
        <v>306</v>
      </c>
      <c r="CX6" s="186">
        <v>16</v>
      </c>
      <c r="CY6" s="186">
        <v>16</v>
      </c>
      <c r="CZ6" s="186">
        <v>18</v>
      </c>
      <c r="DA6" s="185">
        <f t="shared" ref="DA6:DA15" si="29">CX6+CY6+CZ6</f>
        <v>50</v>
      </c>
      <c r="DB6" s="3">
        <f>CX6*DB3</f>
        <v>32</v>
      </c>
      <c r="DC6" s="3">
        <f>CY6*DC3</f>
        <v>32</v>
      </c>
      <c r="DD6" s="3">
        <f>CZ6*DD3</f>
        <v>36</v>
      </c>
      <c r="DE6" s="88">
        <f t="shared" ref="DE6:DE15" si="30">DB6+DC6+DD6</f>
        <v>100</v>
      </c>
      <c r="DF6" s="37">
        <v>0</v>
      </c>
      <c r="DG6" s="37">
        <v>0</v>
      </c>
      <c r="DH6" s="186">
        <v>18</v>
      </c>
      <c r="DI6" s="185">
        <f t="shared" ref="DI6:DI15" si="31">DF6+DG6+DH6</f>
        <v>18</v>
      </c>
      <c r="DJ6" s="37">
        <f>DF6*DJ3</f>
        <v>0</v>
      </c>
      <c r="DK6" s="37">
        <f>DG6*DK3</f>
        <v>0</v>
      </c>
      <c r="DL6" s="166">
        <f>DH6*DL3</f>
        <v>18</v>
      </c>
      <c r="DM6" s="88">
        <f t="shared" ref="DM6:DM15" si="32">DJ6+DK6+DL6</f>
        <v>18</v>
      </c>
      <c r="DN6" s="229">
        <v>20</v>
      </c>
      <c r="DO6" s="229">
        <v>18</v>
      </c>
      <c r="DP6" s="37">
        <v>0</v>
      </c>
      <c r="DQ6" s="186">
        <v>19</v>
      </c>
      <c r="DR6" s="185">
        <f t="shared" ref="DR6:DR15" si="33">SUM(DN6:DQ6)</f>
        <v>57</v>
      </c>
      <c r="DS6" s="3">
        <f>DN6*DS3</f>
        <v>20</v>
      </c>
      <c r="DT6" s="3">
        <f>DO6*DT3</f>
        <v>18</v>
      </c>
      <c r="DU6" s="85">
        <f>DP6*DU3</f>
        <v>0</v>
      </c>
      <c r="DV6" s="3">
        <f>DQ6*DV3</f>
        <v>19</v>
      </c>
      <c r="DW6" s="88">
        <f t="shared" ref="DW6:DW15" si="34">DS6+DT6+DU6+DV6</f>
        <v>57</v>
      </c>
      <c r="DX6" s="29">
        <f t="shared" ref="DX6:DX15" si="35">BW6+CE6+CN6+CV6+DE6+DM6+DW6</f>
        <v>781</v>
      </c>
      <c r="DY6" s="38">
        <v>0</v>
      </c>
      <c r="DZ6" s="89">
        <f t="shared" ref="DZ6:DZ15" si="36">DX6-DY6</f>
        <v>781</v>
      </c>
      <c r="EA6" s="93">
        <f t="shared" ref="EA6:EA15" si="37">DZ6+BN6</f>
        <v>1487</v>
      </c>
      <c r="EB6" s="96">
        <v>1</v>
      </c>
      <c r="EC6" s="186">
        <v>24</v>
      </c>
      <c r="ED6" s="186">
        <v>22</v>
      </c>
      <c r="EE6" s="186">
        <v>23</v>
      </c>
      <c r="EF6" s="181">
        <f t="shared" ref="EF6:EF15" si="38">SUM(EC6:EE6)</f>
        <v>69</v>
      </c>
      <c r="EG6" s="3">
        <f>EC6*EG3</f>
        <v>96</v>
      </c>
      <c r="EH6" s="3">
        <f>ED6*EH3</f>
        <v>44</v>
      </c>
      <c r="EI6" s="3">
        <f>EE6*EI3</f>
        <v>46</v>
      </c>
      <c r="EJ6" s="86">
        <f t="shared" ref="EJ6:EJ15" si="39">SUM(EG6:EI6)</f>
        <v>186</v>
      </c>
      <c r="EK6" s="186">
        <v>24</v>
      </c>
      <c r="EL6" s="186">
        <v>23</v>
      </c>
      <c r="EM6" s="186">
        <v>24</v>
      </c>
      <c r="EN6" s="183">
        <f t="shared" ref="EN6:EN15" si="40">EM6+EL6+EK6</f>
        <v>71</v>
      </c>
      <c r="EO6" s="3">
        <f>EK6*EO3</f>
        <v>96</v>
      </c>
      <c r="EP6" s="3">
        <f>EL6*EP3</f>
        <v>46</v>
      </c>
      <c r="EQ6" s="3">
        <f>EM6*EQ3</f>
        <v>48</v>
      </c>
      <c r="ER6" s="87">
        <f t="shared" ref="ER6:ER15" si="41">EQ6+EP6+EO6</f>
        <v>190</v>
      </c>
      <c r="ES6" s="23">
        <f t="shared" ref="ES6:ES15" si="42">EJ6+ER6</f>
        <v>376</v>
      </c>
      <c r="ET6" s="186">
        <v>25</v>
      </c>
      <c r="EU6" s="186">
        <v>25</v>
      </c>
      <c r="EV6" s="186">
        <v>25</v>
      </c>
      <c r="EW6" s="185">
        <f t="shared" ref="EW6:EW15" si="43">ET6+EU6+EV6</f>
        <v>75</v>
      </c>
      <c r="EX6" s="3">
        <f>ET6*EX3</f>
        <v>100</v>
      </c>
      <c r="EY6" s="3">
        <f>EU6*EY3</f>
        <v>50</v>
      </c>
      <c r="EZ6" s="3">
        <f>EV6*EZ3</f>
        <v>50</v>
      </c>
      <c r="FA6" s="88">
        <f t="shared" ref="FA6:FA15" si="44">EX6+EY6+EZ6</f>
        <v>200</v>
      </c>
      <c r="FB6" s="186">
        <v>25</v>
      </c>
      <c r="FC6" s="186">
        <v>25</v>
      </c>
      <c r="FD6" s="186">
        <v>25</v>
      </c>
      <c r="FE6" s="183">
        <f t="shared" ref="FE6:FE15" si="45">FB6+FC6+FD6</f>
        <v>75</v>
      </c>
      <c r="FF6" s="3">
        <f>FB6*FF3</f>
        <v>100</v>
      </c>
      <c r="FG6" s="3">
        <f>FC6*FG3</f>
        <v>50</v>
      </c>
      <c r="FH6" s="3">
        <f>FD6*FH3</f>
        <v>50</v>
      </c>
      <c r="FI6" s="88">
        <f t="shared" ref="FI6:FI15" si="46">FF6+FG6+FH6</f>
        <v>200</v>
      </c>
      <c r="FJ6" s="23">
        <f t="shared" ref="FJ6:FJ15" si="47">FA6+FI6</f>
        <v>400</v>
      </c>
      <c r="FK6" s="186">
        <v>22</v>
      </c>
      <c r="FL6" s="186">
        <v>21</v>
      </c>
      <c r="FM6" s="186">
        <v>23</v>
      </c>
      <c r="FN6" s="185">
        <f t="shared" ref="FN6:FN15" si="48">FK6+FL6+FM6</f>
        <v>66</v>
      </c>
      <c r="FO6" s="3">
        <f>FK6*FO3</f>
        <v>44</v>
      </c>
      <c r="FP6" s="3">
        <f>FL6*FP3</f>
        <v>42</v>
      </c>
      <c r="FQ6" s="3">
        <f>FM6*FQ3</f>
        <v>46</v>
      </c>
      <c r="FR6" s="88">
        <f t="shared" ref="FR6:FR15" si="49">FO6+FP6+FQ6</f>
        <v>132</v>
      </c>
      <c r="FS6" s="37">
        <v>0</v>
      </c>
      <c r="FT6" s="37">
        <v>0</v>
      </c>
      <c r="FU6" s="186">
        <v>25</v>
      </c>
      <c r="FV6" s="185">
        <f t="shared" ref="FV6:FV15" si="50">FS6+FT6+FU6</f>
        <v>25</v>
      </c>
      <c r="FW6" s="37">
        <f>FS6*FW3</f>
        <v>0</v>
      </c>
      <c r="FX6" s="37">
        <f>FT6*FX3</f>
        <v>0</v>
      </c>
      <c r="FY6" s="166">
        <f>FU6*FY3</f>
        <v>25</v>
      </c>
      <c r="FZ6" s="88">
        <f t="shared" ref="FZ6:FZ15" si="51">FW6+FX6+FY6</f>
        <v>25</v>
      </c>
      <c r="GA6" s="187">
        <v>24</v>
      </c>
      <c r="GB6" s="186">
        <v>24</v>
      </c>
      <c r="GC6" s="37">
        <v>0</v>
      </c>
      <c r="GD6" s="186">
        <v>25</v>
      </c>
      <c r="GE6" s="185">
        <f t="shared" ref="GE6:GE15" si="52">SUM(GA6:GD6)</f>
        <v>73</v>
      </c>
      <c r="GF6" s="3">
        <f>GA6*GF3</f>
        <v>24</v>
      </c>
      <c r="GG6" s="3">
        <f>GB6*GG3</f>
        <v>24</v>
      </c>
      <c r="GH6" s="85">
        <f>GC6*GH3</f>
        <v>0</v>
      </c>
      <c r="GI6" s="3">
        <f>GD6*GI3</f>
        <v>25</v>
      </c>
      <c r="GJ6" s="88">
        <f t="shared" ref="GJ6:GJ15" si="53">GF6+GG6+GH6+GI6</f>
        <v>73</v>
      </c>
      <c r="GK6" s="29">
        <f t="shared" ref="GK6:GK15" si="54">EJ6+ER6+FA6+FI6+FR6+FZ6+GJ6</f>
        <v>1006</v>
      </c>
      <c r="GL6" s="38">
        <v>0</v>
      </c>
      <c r="GM6" s="89">
        <f t="shared" ref="GM6:GM15" si="55">GK6-GL6</f>
        <v>1006</v>
      </c>
      <c r="GN6" s="93">
        <f t="shared" ref="GN6:GN15" si="56">GM6+EA6</f>
        <v>2493</v>
      </c>
      <c r="GO6" s="6">
        <v>1</v>
      </c>
      <c r="GP6" s="28">
        <f>GN6/2730*100</f>
        <v>91.318681318681314</v>
      </c>
      <c r="GQ6" s="3" t="s">
        <v>109</v>
      </c>
      <c r="GR6">
        <v>91.32</v>
      </c>
    </row>
    <row r="7" spans="1:201">
      <c r="A7" s="6">
        <v>2</v>
      </c>
      <c r="B7" s="31">
        <f t="shared" si="0"/>
        <v>2465</v>
      </c>
      <c r="C7" s="3" t="s">
        <v>62</v>
      </c>
      <c r="D7" s="186">
        <v>17</v>
      </c>
      <c r="E7" s="186">
        <v>17</v>
      </c>
      <c r="F7" s="186">
        <v>16</v>
      </c>
      <c r="G7" s="181">
        <f t="shared" si="1"/>
        <v>50</v>
      </c>
      <c r="H7" s="3">
        <f>D7*H3</f>
        <v>68</v>
      </c>
      <c r="I7" s="3">
        <f>E7*I3</f>
        <v>34</v>
      </c>
      <c r="J7" s="3">
        <f>F7*J3</f>
        <v>32</v>
      </c>
      <c r="K7" s="86">
        <f t="shared" si="2"/>
        <v>134</v>
      </c>
      <c r="L7" s="186">
        <v>17</v>
      </c>
      <c r="M7" s="186">
        <v>18</v>
      </c>
      <c r="N7" s="186">
        <v>17</v>
      </c>
      <c r="O7" s="183">
        <f t="shared" si="3"/>
        <v>52</v>
      </c>
      <c r="P7" s="3">
        <f>L7*P3</f>
        <v>68</v>
      </c>
      <c r="Q7" s="3">
        <f>M7*Q3</f>
        <v>36</v>
      </c>
      <c r="R7" s="3">
        <f>N7*R3</f>
        <v>34</v>
      </c>
      <c r="S7" s="87">
        <f t="shared" si="4"/>
        <v>138</v>
      </c>
      <c r="T7" s="23">
        <f t="shared" si="5"/>
        <v>272</v>
      </c>
      <c r="U7" s="186">
        <v>17</v>
      </c>
      <c r="V7" s="186">
        <v>18</v>
      </c>
      <c r="W7" s="186">
        <v>18</v>
      </c>
      <c r="X7" s="185">
        <f t="shared" si="6"/>
        <v>53</v>
      </c>
      <c r="Y7" s="3">
        <f>U7*Y3</f>
        <v>68</v>
      </c>
      <c r="Z7" s="3">
        <f>V7*Z3</f>
        <v>36</v>
      </c>
      <c r="AA7" s="3">
        <f>W7*AA3</f>
        <v>36</v>
      </c>
      <c r="AB7" s="88">
        <f t="shared" si="7"/>
        <v>140</v>
      </c>
      <c r="AC7" s="186">
        <v>18</v>
      </c>
      <c r="AD7" s="186">
        <v>18</v>
      </c>
      <c r="AE7" s="186">
        <v>18</v>
      </c>
      <c r="AF7" s="183">
        <f t="shared" si="8"/>
        <v>54</v>
      </c>
      <c r="AG7" s="3">
        <f>AC7*AG3</f>
        <v>72</v>
      </c>
      <c r="AH7" s="3">
        <f>AD7*AH3</f>
        <v>36</v>
      </c>
      <c r="AI7" s="3">
        <f>AE7*AI3</f>
        <v>36</v>
      </c>
      <c r="AJ7" s="88">
        <f t="shared" si="9"/>
        <v>144</v>
      </c>
      <c r="AK7" s="23">
        <f t="shared" si="10"/>
        <v>284</v>
      </c>
      <c r="AL7" s="186">
        <v>16</v>
      </c>
      <c r="AM7" s="186">
        <v>16</v>
      </c>
      <c r="AN7" s="186">
        <v>16</v>
      </c>
      <c r="AO7" s="185">
        <f t="shared" si="11"/>
        <v>48</v>
      </c>
      <c r="AP7" s="3">
        <f>AL7*AP3</f>
        <v>32</v>
      </c>
      <c r="AQ7" s="3">
        <f>AM7*AQ3</f>
        <v>32</v>
      </c>
      <c r="AR7" s="3">
        <f>AN7*AR3</f>
        <v>32</v>
      </c>
      <c r="AS7" s="88">
        <f t="shared" si="12"/>
        <v>96</v>
      </c>
      <c r="AT7" s="37">
        <v>0</v>
      </c>
      <c r="AU7" s="37">
        <v>0</v>
      </c>
      <c r="AV7" s="186">
        <v>18</v>
      </c>
      <c r="AW7" s="185">
        <f t="shared" si="13"/>
        <v>18</v>
      </c>
      <c r="AX7" s="37">
        <f>AT7*AX3</f>
        <v>0</v>
      </c>
      <c r="AY7" s="37">
        <f>AU7*AY3</f>
        <v>0</v>
      </c>
      <c r="AZ7" s="166">
        <f>AV7*AZ3</f>
        <v>18</v>
      </c>
      <c r="BA7" s="88">
        <f t="shared" si="14"/>
        <v>18</v>
      </c>
      <c r="BB7" s="186">
        <v>17</v>
      </c>
      <c r="BC7" s="186">
        <v>16</v>
      </c>
      <c r="BD7" s="37">
        <v>0</v>
      </c>
      <c r="BE7" s="186">
        <v>16</v>
      </c>
      <c r="BF7" s="185">
        <f t="shared" si="15"/>
        <v>49</v>
      </c>
      <c r="BG7" s="3">
        <f>BB7*BG3</f>
        <v>17</v>
      </c>
      <c r="BH7" s="3">
        <f>BC7*BH3</f>
        <v>16</v>
      </c>
      <c r="BI7" s="85">
        <f>BD7*BI3</f>
        <v>0</v>
      </c>
      <c r="BJ7" s="3">
        <f>BE7*BJ3</f>
        <v>16</v>
      </c>
      <c r="BK7" s="88">
        <f t="shared" si="16"/>
        <v>49</v>
      </c>
      <c r="BL7" s="29">
        <f t="shared" si="17"/>
        <v>719</v>
      </c>
      <c r="BM7" s="38">
        <v>0</v>
      </c>
      <c r="BN7" s="89">
        <f t="shared" si="18"/>
        <v>719</v>
      </c>
      <c r="BO7" s="6">
        <v>2</v>
      </c>
      <c r="BP7" s="186">
        <v>18</v>
      </c>
      <c r="BQ7" s="186">
        <v>18</v>
      </c>
      <c r="BR7" s="186">
        <v>18</v>
      </c>
      <c r="BS7" s="181">
        <f t="shared" si="19"/>
        <v>54</v>
      </c>
      <c r="BT7" s="3">
        <f>BP7*BT3</f>
        <v>72</v>
      </c>
      <c r="BU7" s="3">
        <f>BQ7*BU3</f>
        <v>36</v>
      </c>
      <c r="BV7" s="3">
        <f>BR7*BV3</f>
        <v>36</v>
      </c>
      <c r="BW7" s="86">
        <f t="shared" si="20"/>
        <v>144</v>
      </c>
      <c r="BX7" s="186">
        <v>18</v>
      </c>
      <c r="BY7" s="186">
        <v>19</v>
      </c>
      <c r="BZ7" s="186">
        <v>18</v>
      </c>
      <c r="CA7" s="183">
        <f t="shared" si="21"/>
        <v>55</v>
      </c>
      <c r="CB7" s="3">
        <f>BX7*CB3</f>
        <v>72</v>
      </c>
      <c r="CC7" s="3">
        <f>BY7*CC3</f>
        <v>38</v>
      </c>
      <c r="CD7" s="3">
        <f>BZ7*CD3</f>
        <v>36</v>
      </c>
      <c r="CE7" s="87">
        <f t="shared" si="22"/>
        <v>146</v>
      </c>
      <c r="CF7" s="23">
        <f t="shared" si="23"/>
        <v>290</v>
      </c>
      <c r="CG7" s="186">
        <v>17</v>
      </c>
      <c r="CH7" s="186">
        <v>19</v>
      </c>
      <c r="CI7" s="186">
        <v>19</v>
      </c>
      <c r="CJ7" s="185">
        <f t="shared" si="24"/>
        <v>55</v>
      </c>
      <c r="CK7" s="3">
        <f>CG7*CK3</f>
        <v>68</v>
      </c>
      <c r="CL7" s="3">
        <f>CH7*CL3</f>
        <v>38</v>
      </c>
      <c r="CM7" s="3">
        <f>CI7*CM3</f>
        <v>38</v>
      </c>
      <c r="CN7" s="88">
        <f t="shared" si="25"/>
        <v>144</v>
      </c>
      <c r="CO7" s="186">
        <v>19</v>
      </c>
      <c r="CP7" s="186">
        <v>19</v>
      </c>
      <c r="CQ7" s="186">
        <v>19</v>
      </c>
      <c r="CR7" s="183">
        <f t="shared" si="26"/>
        <v>57</v>
      </c>
      <c r="CS7" s="3">
        <f>CO7*CS3</f>
        <v>76</v>
      </c>
      <c r="CT7" s="3">
        <f>CP7*CT3</f>
        <v>38</v>
      </c>
      <c r="CU7" s="3">
        <f>CQ7*CU3</f>
        <v>38</v>
      </c>
      <c r="CV7" s="88">
        <f t="shared" si="27"/>
        <v>152</v>
      </c>
      <c r="CW7" s="23">
        <f t="shared" si="28"/>
        <v>296</v>
      </c>
      <c r="CX7" s="186">
        <v>18</v>
      </c>
      <c r="CY7" s="186">
        <v>18</v>
      </c>
      <c r="CZ7" s="186">
        <v>18</v>
      </c>
      <c r="DA7" s="185">
        <f t="shared" si="29"/>
        <v>54</v>
      </c>
      <c r="DB7" s="3">
        <f>CX7*DB3</f>
        <v>36</v>
      </c>
      <c r="DC7" s="3">
        <f>CY7*DC3</f>
        <v>36</v>
      </c>
      <c r="DD7" s="3">
        <f>CZ7*DD3</f>
        <v>36</v>
      </c>
      <c r="DE7" s="88">
        <f t="shared" si="30"/>
        <v>108</v>
      </c>
      <c r="DF7" s="37">
        <v>0</v>
      </c>
      <c r="DG7" s="37">
        <v>0</v>
      </c>
      <c r="DH7" s="186">
        <v>18</v>
      </c>
      <c r="DI7" s="185">
        <f t="shared" si="31"/>
        <v>18</v>
      </c>
      <c r="DJ7" s="37">
        <f>DF7*DJ3</f>
        <v>0</v>
      </c>
      <c r="DK7" s="37">
        <f>DG7*DK3</f>
        <v>0</v>
      </c>
      <c r="DL7" s="166">
        <f>DH7*DL3</f>
        <v>18</v>
      </c>
      <c r="DM7" s="88">
        <f t="shared" si="32"/>
        <v>18</v>
      </c>
      <c r="DN7" s="229">
        <v>20</v>
      </c>
      <c r="DO7" s="229">
        <v>18</v>
      </c>
      <c r="DP7" s="37">
        <v>0</v>
      </c>
      <c r="DQ7" s="186">
        <v>19</v>
      </c>
      <c r="DR7" s="185">
        <f t="shared" si="33"/>
        <v>57</v>
      </c>
      <c r="DS7" s="3">
        <f>DN7*DS3</f>
        <v>20</v>
      </c>
      <c r="DT7" s="3">
        <f>DO7*DT3</f>
        <v>18</v>
      </c>
      <c r="DU7" s="85">
        <f>DP7*DU3</f>
        <v>0</v>
      </c>
      <c r="DV7" s="3">
        <f>DQ7*DV3</f>
        <v>19</v>
      </c>
      <c r="DW7" s="88">
        <f t="shared" si="34"/>
        <v>57</v>
      </c>
      <c r="DX7" s="29">
        <f t="shared" si="35"/>
        <v>769</v>
      </c>
      <c r="DY7" s="38">
        <v>0</v>
      </c>
      <c r="DZ7" s="89">
        <f t="shared" si="36"/>
        <v>769</v>
      </c>
      <c r="EA7" s="93">
        <f t="shared" si="37"/>
        <v>1488</v>
      </c>
      <c r="EB7" s="96">
        <v>2</v>
      </c>
      <c r="EC7" s="186">
        <v>23</v>
      </c>
      <c r="ED7" s="186">
        <v>23</v>
      </c>
      <c r="EE7" s="186">
        <v>24</v>
      </c>
      <c r="EF7" s="181">
        <f t="shared" si="38"/>
        <v>70</v>
      </c>
      <c r="EG7" s="3">
        <f>EC7*EG3</f>
        <v>92</v>
      </c>
      <c r="EH7" s="3">
        <f>ED7*EH3</f>
        <v>46</v>
      </c>
      <c r="EI7" s="3">
        <f>EE7*EI3</f>
        <v>48</v>
      </c>
      <c r="EJ7" s="86">
        <f t="shared" si="39"/>
        <v>186</v>
      </c>
      <c r="EK7" s="186">
        <v>24</v>
      </c>
      <c r="EL7" s="186">
        <v>24</v>
      </c>
      <c r="EM7" s="186">
        <v>24</v>
      </c>
      <c r="EN7" s="183">
        <f t="shared" si="40"/>
        <v>72</v>
      </c>
      <c r="EO7" s="3">
        <f>EK7*EO3</f>
        <v>96</v>
      </c>
      <c r="EP7" s="3">
        <f>EL7*EP3</f>
        <v>48</v>
      </c>
      <c r="EQ7" s="3">
        <f>EM7*EQ3</f>
        <v>48</v>
      </c>
      <c r="ER7" s="87">
        <f t="shared" si="41"/>
        <v>192</v>
      </c>
      <c r="ES7" s="23">
        <f t="shared" si="42"/>
        <v>378</v>
      </c>
      <c r="ET7" s="186">
        <v>23</v>
      </c>
      <c r="EU7" s="186">
        <v>25</v>
      </c>
      <c r="EV7" s="186">
        <v>24</v>
      </c>
      <c r="EW7" s="185">
        <f t="shared" si="43"/>
        <v>72</v>
      </c>
      <c r="EX7" s="3">
        <f>ET7*EX3</f>
        <v>92</v>
      </c>
      <c r="EY7" s="3">
        <f>EU7*EY3</f>
        <v>50</v>
      </c>
      <c r="EZ7" s="3">
        <f>EV7*EZ3</f>
        <v>48</v>
      </c>
      <c r="FA7" s="88">
        <f t="shared" si="44"/>
        <v>190</v>
      </c>
      <c r="FB7" s="186">
        <v>24</v>
      </c>
      <c r="FC7" s="186">
        <v>24</v>
      </c>
      <c r="FD7" s="186">
        <v>24</v>
      </c>
      <c r="FE7" s="183">
        <f t="shared" si="45"/>
        <v>72</v>
      </c>
      <c r="FF7" s="3">
        <f>FB7*FF3</f>
        <v>96</v>
      </c>
      <c r="FG7" s="3">
        <f>FC7*FG3</f>
        <v>48</v>
      </c>
      <c r="FH7" s="3">
        <f>FD7*FH3</f>
        <v>48</v>
      </c>
      <c r="FI7" s="88">
        <f t="shared" si="46"/>
        <v>192</v>
      </c>
      <c r="FJ7" s="23">
        <f t="shared" si="47"/>
        <v>382</v>
      </c>
      <c r="FK7" s="186">
        <v>21</v>
      </c>
      <c r="FL7" s="186">
        <v>20</v>
      </c>
      <c r="FM7" s="186">
        <v>21</v>
      </c>
      <c r="FN7" s="185">
        <f t="shared" si="48"/>
        <v>62</v>
      </c>
      <c r="FO7" s="3">
        <f>FK7*FO3</f>
        <v>42</v>
      </c>
      <c r="FP7" s="3">
        <f>FL7*FP3</f>
        <v>40</v>
      </c>
      <c r="FQ7" s="3">
        <f>FM7*FQ3</f>
        <v>42</v>
      </c>
      <c r="FR7" s="88">
        <f t="shared" si="49"/>
        <v>124</v>
      </c>
      <c r="FS7" s="37">
        <v>0</v>
      </c>
      <c r="FT7" s="37">
        <v>0</v>
      </c>
      <c r="FU7" s="186">
        <v>21</v>
      </c>
      <c r="FV7" s="185">
        <f t="shared" si="50"/>
        <v>21</v>
      </c>
      <c r="FW7" s="37">
        <f>FS7*FW3</f>
        <v>0</v>
      </c>
      <c r="FX7" s="37">
        <f>FT7*FX3</f>
        <v>0</v>
      </c>
      <c r="FY7" s="166">
        <f>FU7*FY3</f>
        <v>21</v>
      </c>
      <c r="FZ7" s="88">
        <f t="shared" si="51"/>
        <v>21</v>
      </c>
      <c r="GA7" s="187">
        <v>25</v>
      </c>
      <c r="GB7" s="186">
        <v>23</v>
      </c>
      <c r="GC7" s="37">
        <v>0</v>
      </c>
      <c r="GD7" s="186">
        <v>24</v>
      </c>
      <c r="GE7" s="185">
        <f t="shared" si="52"/>
        <v>72</v>
      </c>
      <c r="GF7" s="3">
        <f>GA7*GF3</f>
        <v>25</v>
      </c>
      <c r="GG7" s="3">
        <f>GB7*GG3</f>
        <v>23</v>
      </c>
      <c r="GH7" s="85">
        <f>GC7*GH3</f>
        <v>0</v>
      </c>
      <c r="GI7" s="3">
        <f>GD7*GI3</f>
        <v>24</v>
      </c>
      <c r="GJ7" s="88">
        <f t="shared" si="53"/>
        <v>72</v>
      </c>
      <c r="GK7" s="29">
        <f t="shared" si="54"/>
        <v>977</v>
      </c>
      <c r="GL7" s="38">
        <v>0</v>
      </c>
      <c r="GM7" s="89">
        <f t="shared" si="55"/>
        <v>977</v>
      </c>
      <c r="GN7" s="93">
        <f t="shared" si="56"/>
        <v>2465</v>
      </c>
      <c r="GO7" s="6">
        <v>2</v>
      </c>
      <c r="GP7" s="28">
        <f t="shared" ref="GP7:GP15" si="57">GN7/2730*100</f>
        <v>90.293040293040292</v>
      </c>
      <c r="GQ7" s="3" t="s">
        <v>62</v>
      </c>
      <c r="GR7">
        <v>90.29</v>
      </c>
    </row>
    <row r="8" spans="1:201">
      <c r="A8" s="6">
        <v>3</v>
      </c>
      <c r="B8" s="31">
        <f t="shared" si="0"/>
        <v>2463</v>
      </c>
      <c r="C8" s="3" t="s">
        <v>51</v>
      </c>
      <c r="D8" s="186">
        <v>18</v>
      </c>
      <c r="E8" s="186">
        <v>18</v>
      </c>
      <c r="F8" s="186">
        <v>16</v>
      </c>
      <c r="G8" s="181">
        <f t="shared" si="1"/>
        <v>52</v>
      </c>
      <c r="H8" s="3">
        <f>D8*H3</f>
        <v>72</v>
      </c>
      <c r="I8" s="3">
        <f>E8*I3</f>
        <v>36</v>
      </c>
      <c r="J8" s="3">
        <f>F8*J3</f>
        <v>32</v>
      </c>
      <c r="K8" s="86">
        <f t="shared" si="2"/>
        <v>140</v>
      </c>
      <c r="L8" s="186">
        <v>18</v>
      </c>
      <c r="M8" s="186">
        <v>17</v>
      </c>
      <c r="N8" s="186">
        <v>18</v>
      </c>
      <c r="O8" s="183">
        <f t="shared" si="3"/>
        <v>53</v>
      </c>
      <c r="P8" s="3">
        <f>L8*P3</f>
        <v>72</v>
      </c>
      <c r="Q8" s="3">
        <f>M8*Q3</f>
        <v>34</v>
      </c>
      <c r="R8" s="3">
        <f>N8*R3</f>
        <v>36</v>
      </c>
      <c r="S8" s="87">
        <f t="shared" si="4"/>
        <v>142</v>
      </c>
      <c r="T8" s="23">
        <f t="shared" si="5"/>
        <v>282</v>
      </c>
      <c r="U8" s="186">
        <v>18</v>
      </c>
      <c r="V8" s="186">
        <v>18</v>
      </c>
      <c r="W8" s="186">
        <v>18</v>
      </c>
      <c r="X8" s="185">
        <f t="shared" si="6"/>
        <v>54</v>
      </c>
      <c r="Y8" s="3">
        <f>U8*Y3</f>
        <v>72</v>
      </c>
      <c r="Z8" s="3">
        <f>V8*Z3</f>
        <v>36</v>
      </c>
      <c r="AA8" s="3">
        <f>W8*AA3</f>
        <v>36</v>
      </c>
      <c r="AB8" s="88">
        <f t="shared" si="7"/>
        <v>144</v>
      </c>
      <c r="AC8" s="186">
        <v>18</v>
      </c>
      <c r="AD8" s="186">
        <v>18</v>
      </c>
      <c r="AE8" s="186">
        <v>18</v>
      </c>
      <c r="AF8" s="183">
        <f t="shared" si="8"/>
        <v>54</v>
      </c>
      <c r="AG8" s="3">
        <f>AC8*AG3</f>
        <v>72</v>
      </c>
      <c r="AH8" s="3">
        <f>AD8*AH3</f>
        <v>36</v>
      </c>
      <c r="AI8" s="3">
        <f>AE8*AI3</f>
        <v>36</v>
      </c>
      <c r="AJ8" s="88">
        <f t="shared" si="9"/>
        <v>144</v>
      </c>
      <c r="AK8" s="23">
        <f t="shared" si="10"/>
        <v>288</v>
      </c>
      <c r="AL8" s="186">
        <v>16</v>
      </c>
      <c r="AM8" s="186">
        <v>15</v>
      </c>
      <c r="AN8" s="186">
        <v>16</v>
      </c>
      <c r="AO8" s="185">
        <f t="shared" si="11"/>
        <v>47</v>
      </c>
      <c r="AP8" s="3">
        <f>AL8*AP3</f>
        <v>32</v>
      </c>
      <c r="AQ8" s="3">
        <f>AM8*AQ3</f>
        <v>30</v>
      </c>
      <c r="AR8" s="3">
        <f>AN8*AR3</f>
        <v>32</v>
      </c>
      <c r="AS8" s="88">
        <f t="shared" si="12"/>
        <v>94</v>
      </c>
      <c r="AT8" s="37">
        <v>0</v>
      </c>
      <c r="AU8" s="37">
        <v>0</v>
      </c>
      <c r="AV8" s="186">
        <v>17</v>
      </c>
      <c r="AW8" s="185">
        <f t="shared" si="13"/>
        <v>17</v>
      </c>
      <c r="AX8" s="37">
        <f>AT8*AX3</f>
        <v>0</v>
      </c>
      <c r="AY8" s="37">
        <f>AU8*AY3</f>
        <v>0</v>
      </c>
      <c r="AZ8" s="166">
        <f>AV8*AZ3</f>
        <v>17</v>
      </c>
      <c r="BA8" s="88">
        <f t="shared" si="14"/>
        <v>17</v>
      </c>
      <c r="BB8" s="186">
        <v>17</v>
      </c>
      <c r="BC8" s="186">
        <v>15</v>
      </c>
      <c r="BD8" s="37">
        <v>0</v>
      </c>
      <c r="BE8" s="186">
        <v>16</v>
      </c>
      <c r="BF8" s="185">
        <f t="shared" si="15"/>
        <v>48</v>
      </c>
      <c r="BG8" s="3">
        <f>BB8*BG3</f>
        <v>17</v>
      </c>
      <c r="BH8" s="3">
        <f>BC8*BH3</f>
        <v>15</v>
      </c>
      <c r="BI8" s="85">
        <f>BD8*BI3</f>
        <v>0</v>
      </c>
      <c r="BJ8" s="3">
        <f>BE8*BJ3</f>
        <v>16</v>
      </c>
      <c r="BK8" s="88">
        <f t="shared" si="16"/>
        <v>48</v>
      </c>
      <c r="BL8" s="29">
        <f t="shared" si="17"/>
        <v>729</v>
      </c>
      <c r="BM8" s="38">
        <v>0</v>
      </c>
      <c r="BN8" s="89">
        <f t="shared" si="18"/>
        <v>729</v>
      </c>
      <c r="BO8" s="6">
        <v>3</v>
      </c>
      <c r="BP8" s="186">
        <v>19</v>
      </c>
      <c r="BQ8" s="186">
        <v>19</v>
      </c>
      <c r="BR8" s="186">
        <v>16</v>
      </c>
      <c r="BS8" s="181">
        <f t="shared" si="19"/>
        <v>54</v>
      </c>
      <c r="BT8" s="3">
        <f>BP8*BT3</f>
        <v>76</v>
      </c>
      <c r="BU8" s="3">
        <f>BQ8*BU3</f>
        <v>38</v>
      </c>
      <c r="BV8" s="3">
        <f>BR8*BV3</f>
        <v>32</v>
      </c>
      <c r="BW8" s="86">
        <f t="shared" si="20"/>
        <v>146</v>
      </c>
      <c r="BX8" s="186">
        <v>19</v>
      </c>
      <c r="BY8" s="186">
        <v>19</v>
      </c>
      <c r="BZ8" s="186">
        <v>18</v>
      </c>
      <c r="CA8" s="183">
        <f t="shared" si="21"/>
        <v>56</v>
      </c>
      <c r="CB8" s="3">
        <f>BX8*CB3</f>
        <v>76</v>
      </c>
      <c r="CC8" s="3">
        <f>BY8*CC3</f>
        <v>38</v>
      </c>
      <c r="CD8" s="3">
        <f>BZ8*CD3</f>
        <v>36</v>
      </c>
      <c r="CE8" s="87">
        <f t="shared" si="22"/>
        <v>150</v>
      </c>
      <c r="CF8" s="23">
        <f t="shared" si="23"/>
        <v>296</v>
      </c>
      <c r="CG8" s="186">
        <v>18</v>
      </c>
      <c r="CH8" s="186">
        <v>19</v>
      </c>
      <c r="CI8" s="186">
        <v>19</v>
      </c>
      <c r="CJ8" s="185">
        <f t="shared" si="24"/>
        <v>56</v>
      </c>
      <c r="CK8" s="3">
        <f>CG8*CK3</f>
        <v>72</v>
      </c>
      <c r="CL8" s="3">
        <f>CH8*CL3</f>
        <v>38</v>
      </c>
      <c r="CM8" s="3">
        <f>CI8*CM3</f>
        <v>38</v>
      </c>
      <c r="CN8" s="88">
        <f t="shared" si="25"/>
        <v>148</v>
      </c>
      <c r="CO8" s="186">
        <v>18</v>
      </c>
      <c r="CP8" s="186">
        <v>20</v>
      </c>
      <c r="CQ8" s="186">
        <v>20</v>
      </c>
      <c r="CR8" s="183">
        <f t="shared" si="26"/>
        <v>58</v>
      </c>
      <c r="CS8" s="3">
        <f>CO8*CS3</f>
        <v>72</v>
      </c>
      <c r="CT8" s="3">
        <f>CP8*CT3</f>
        <v>40</v>
      </c>
      <c r="CU8" s="3">
        <f>CQ8*CU3</f>
        <v>40</v>
      </c>
      <c r="CV8" s="88">
        <f t="shared" si="27"/>
        <v>152</v>
      </c>
      <c r="CW8" s="23">
        <f t="shared" si="28"/>
        <v>300</v>
      </c>
      <c r="CX8" s="186">
        <v>15</v>
      </c>
      <c r="CY8" s="186">
        <v>14</v>
      </c>
      <c r="CZ8" s="186">
        <v>15</v>
      </c>
      <c r="DA8" s="185">
        <f t="shared" si="29"/>
        <v>44</v>
      </c>
      <c r="DB8" s="3">
        <f>CX8*DB3</f>
        <v>30</v>
      </c>
      <c r="DC8" s="3">
        <f>CY8*DC3</f>
        <v>28</v>
      </c>
      <c r="DD8" s="3">
        <f>CZ8*DD3</f>
        <v>30</v>
      </c>
      <c r="DE8" s="88">
        <f t="shared" si="30"/>
        <v>88</v>
      </c>
      <c r="DF8" s="37">
        <v>0</v>
      </c>
      <c r="DG8" s="37">
        <v>0</v>
      </c>
      <c r="DH8" s="186">
        <v>18</v>
      </c>
      <c r="DI8" s="185">
        <f t="shared" si="31"/>
        <v>18</v>
      </c>
      <c r="DJ8" s="37">
        <f>DF8*DJ3</f>
        <v>0</v>
      </c>
      <c r="DK8" s="37">
        <f>DG8*DK3</f>
        <v>0</v>
      </c>
      <c r="DL8" s="166">
        <f>DH8*DL3</f>
        <v>18</v>
      </c>
      <c r="DM8" s="88">
        <f t="shared" si="32"/>
        <v>18</v>
      </c>
      <c r="DN8" s="229">
        <v>20</v>
      </c>
      <c r="DO8" s="229">
        <v>18</v>
      </c>
      <c r="DP8" s="37">
        <v>0</v>
      </c>
      <c r="DQ8" s="186">
        <v>18</v>
      </c>
      <c r="DR8" s="185">
        <f t="shared" si="33"/>
        <v>56</v>
      </c>
      <c r="DS8" s="3">
        <f>DN8*DS3</f>
        <v>20</v>
      </c>
      <c r="DT8" s="3">
        <f>DO8*DT3</f>
        <v>18</v>
      </c>
      <c r="DU8" s="85">
        <f>DP8*DU3</f>
        <v>0</v>
      </c>
      <c r="DV8" s="3">
        <f>DQ8*DV3</f>
        <v>18</v>
      </c>
      <c r="DW8" s="88">
        <f t="shared" si="34"/>
        <v>56</v>
      </c>
      <c r="DX8" s="29">
        <f t="shared" si="35"/>
        <v>758</v>
      </c>
      <c r="DY8" s="38">
        <v>0</v>
      </c>
      <c r="DZ8" s="89">
        <f t="shared" si="36"/>
        <v>758</v>
      </c>
      <c r="EA8" s="93">
        <f t="shared" si="37"/>
        <v>1487</v>
      </c>
      <c r="EB8" s="96">
        <v>3</v>
      </c>
      <c r="EC8" s="186">
        <v>25</v>
      </c>
      <c r="ED8" s="186">
        <v>23</v>
      </c>
      <c r="EE8" s="186">
        <v>21</v>
      </c>
      <c r="EF8" s="181">
        <f t="shared" si="38"/>
        <v>69</v>
      </c>
      <c r="EG8" s="3">
        <f>EC8*EG3</f>
        <v>100</v>
      </c>
      <c r="EH8" s="3">
        <f>ED8*EH3</f>
        <v>46</v>
      </c>
      <c r="EI8" s="3">
        <f>EE8*EI3</f>
        <v>42</v>
      </c>
      <c r="EJ8" s="86">
        <f t="shared" si="39"/>
        <v>188</v>
      </c>
      <c r="EK8" s="186">
        <v>24</v>
      </c>
      <c r="EL8" s="186">
        <v>23</v>
      </c>
      <c r="EM8" s="186">
        <v>23</v>
      </c>
      <c r="EN8" s="183">
        <f t="shared" si="40"/>
        <v>70</v>
      </c>
      <c r="EO8" s="3">
        <f>EK8*EO3</f>
        <v>96</v>
      </c>
      <c r="EP8" s="3">
        <f>EL8*EP3</f>
        <v>46</v>
      </c>
      <c r="EQ8" s="3">
        <f>EM8*EQ3</f>
        <v>46</v>
      </c>
      <c r="ER8" s="87">
        <f t="shared" si="41"/>
        <v>188</v>
      </c>
      <c r="ES8" s="23">
        <f t="shared" si="42"/>
        <v>376</v>
      </c>
      <c r="ET8" s="186">
        <v>25</v>
      </c>
      <c r="EU8" s="186">
        <v>24</v>
      </c>
      <c r="EV8" s="186">
        <v>25</v>
      </c>
      <c r="EW8" s="185">
        <f t="shared" si="43"/>
        <v>74</v>
      </c>
      <c r="EX8" s="3">
        <f>ET8*EX3</f>
        <v>100</v>
      </c>
      <c r="EY8" s="3">
        <f>EU8*EY3</f>
        <v>48</v>
      </c>
      <c r="EZ8" s="3">
        <f>EV8*EZ3</f>
        <v>50</v>
      </c>
      <c r="FA8" s="88">
        <f t="shared" si="44"/>
        <v>198</v>
      </c>
      <c r="FB8" s="186">
        <v>23</v>
      </c>
      <c r="FC8" s="186">
        <v>25</v>
      </c>
      <c r="FD8" s="186">
        <v>24</v>
      </c>
      <c r="FE8" s="183">
        <f t="shared" si="45"/>
        <v>72</v>
      </c>
      <c r="FF8" s="3">
        <f>FB8*FF3</f>
        <v>92</v>
      </c>
      <c r="FG8" s="3">
        <f>FC8*FG3</f>
        <v>50</v>
      </c>
      <c r="FH8" s="3">
        <f>FD8*FH3</f>
        <v>48</v>
      </c>
      <c r="FI8" s="88">
        <f t="shared" si="46"/>
        <v>190</v>
      </c>
      <c r="FJ8" s="23">
        <f t="shared" si="47"/>
        <v>388</v>
      </c>
      <c r="FK8" s="186">
        <v>18</v>
      </c>
      <c r="FL8" s="186">
        <v>18</v>
      </c>
      <c r="FM8" s="186">
        <v>22</v>
      </c>
      <c r="FN8" s="185">
        <f t="shared" si="48"/>
        <v>58</v>
      </c>
      <c r="FO8" s="3">
        <f>FK8*FO3</f>
        <v>36</v>
      </c>
      <c r="FP8" s="3">
        <f>FL8*FP3</f>
        <v>36</v>
      </c>
      <c r="FQ8" s="3">
        <f>FM8*FQ3</f>
        <v>44</v>
      </c>
      <c r="FR8" s="88">
        <f t="shared" si="49"/>
        <v>116</v>
      </c>
      <c r="FS8" s="37">
        <v>0</v>
      </c>
      <c r="FT8" s="37">
        <v>0</v>
      </c>
      <c r="FU8" s="186">
        <v>24</v>
      </c>
      <c r="FV8" s="185">
        <f t="shared" si="50"/>
        <v>24</v>
      </c>
      <c r="FW8" s="37">
        <f>FS8*FW3</f>
        <v>0</v>
      </c>
      <c r="FX8" s="37">
        <f>FT8*FX3</f>
        <v>0</v>
      </c>
      <c r="FY8" s="166">
        <f>FU8*FY3</f>
        <v>24</v>
      </c>
      <c r="FZ8" s="88">
        <f t="shared" si="51"/>
        <v>24</v>
      </c>
      <c r="GA8" s="187">
        <v>24</v>
      </c>
      <c r="GB8" s="186">
        <v>24</v>
      </c>
      <c r="GC8" s="37">
        <v>0</v>
      </c>
      <c r="GD8" s="186">
        <v>24</v>
      </c>
      <c r="GE8" s="185">
        <f t="shared" si="52"/>
        <v>72</v>
      </c>
      <c r="GF8" s="3">
        <f>GA8*GF3</f>
        <v>24</v>
      </c>
      <c r="GG8" s="3">
        <f>GB8*GG3</f>
        <v>24</v>
      </c>
      <c r="GH8" s="85">
        <f>GC8*GH3</f>
        <v>0</v>
      </c>
      <c r="GI8" s="3">
        <f>GD8*GI3</f>
        <v>24</v>
      </c>
      <c r="GJ8" s="88">
        <f t="shared" si="53"/>
        <v>72</v>
      </c>
      <c r="GK8" s="29">
        <f t="shared" si="54"/>
        <v>976</v>
      </c>
      <c r="GL8" s="38">
        <v>0</v>
      </c>
      <c r="GM8" s="89">
        <f t="shared" si="55"/>
        <v>976</v>
      </c>
      <c r="GN8" s="93">
        <f t="shared" si="56"/>
        <v>2463</v>
      </c>
      <c r="GO8" s="6">
        <v>3</v>
      </c>
      <c r="GP8" s="28">
        <f t="shared" si="57"/>
        <v>90.219780219780219</v>
      </c>
      <c r="GQ8" s="3" t="s">
        <v>51</v>
      </c>
      <c r="GR8">
        <v>90.22</v>
      </c>
    </row>
    <row r="9" spans="1:201">
      <c r="A9" s="6">
        <v>4</v>
      </c>
      <c r="B9" s="31">
        <f t="shared" si="0"/>
        <v>2427</v>
      </c>
      <c r="C9" s="3" t="s">
        <v>49</v>
      </c>
      <c r="D9" s="186">
        <v>18</v>
      </c>
      <c r="E9" s="186">
        <v>18</v>
      </c>
      <c r="F9" s="186">
        <v>17</v>
      </c>
      <c r="G9" s="181">
        <f t="shared" si="1"/>
        <v>53</v>
      </c>
      <c r="H9" s="3">
        <f>D9*H3</f>
        <v>72</v>
      </c>
      <c r="I9" s="3">
        <f>E9*I3</f>
        <v>36</v>
      </c>
      <c r="J9" s="3">
        <f>F9*J3</f>
        <v>34</v>
      </c>
      <c r="K9" s="86">
        <f t="shared" si="2"/>
        <v>142</v>
      </c>
      <c r="L9" s="186">
        <v>18</v>
      </c>
      <c r="M9" s="186">
        <v>17</v>
      </c>
      <c r="N9" s="186">
        <v>16</v>
      </c>
      <c r="O9" s="183">
        <f t="shared" si="3"/>
        <v>51</v>
      </c>
      <c r="P9" s="3">
        <f>L9*P3</f>
        <v>72</v>
      </c>
      <c r="Q9" s="3">
        <f>M9*Q3</f>
        <v>34</v>
      </c>
      <c r="R9" s="3">
        <f>N9*R3</f>
        <v>32</v>
      </c>
      <c r="S9" s="87">
        <f t="shared" si="4"/>
        <v>138</v>
      </c>
      <c r="T9" s="23">
        <f t="shared" si="5"/>
        <v>280</v>
      </c>
      <c r="U9" s="186">
        <v>13</v>
      </c>
      <c r="V9" s="186">
        <v>15</v>
      </c>
      <c r="W9" s="186">
        <v>14</v>
      </c>
      <c r="X9" s="185">
        <f t="shared" si="6"/>
        <v>42</v>
      </c>
      <c r="Y9" s="3">
        <f>U9*Y3</f>
        <v>52</v>
      </c>
      <c r="Z9" s="3">
        <f>V9*Z3</f>
        <v>30</v>
      </c>
      <c r="AA9" s="3">
        <f>W9*AA3</f>
        <v>28</v>
      </c>
      <c r="AB9" s="88">
        <f t="shared" si="7"/>
        <v>110</v>
      </c>
      <c r="AC9" s="186">
        <v>18</v>
      </c>
      <c r="AD9" s="186">
        <v>18</v>
      </c>
      <c r="AE9" s="186">
        <v>18</v>
      </c>
      <c r="AF9" s="183">
        <f t="shared" si="8"/>
        <v>54</v>
      </c>
      <c r="AG9" s="3">
        <f>AC9*AG3</f>
        <v>72</v>
      </c>
      <c r="AH9" s="3">
        <f>AD9*AH3</f>
        <v>36</v>
      </c>
      <c r="AI9" s="3">
        <f>AE9*AI3</f>
        <v>36</v>
      </c>
      <c r="AJ9" s="88">
        <f t="shared" si="9"/>
        <v>144</v>
      </c>
      <c r="AK9" s="23">
        <f t="shared" si="10"/>
        <v>254</v>
      </c>
      <c r="AL9" s="186">
        <v>16</v>
      </c>
      <c r="AM9" s="186">
        <v>17</v>
      </c>
      <c r="AN9" s="186">
        <v>18</v>
      </c>
      <c r="AO9" s="185">
        <f t="shared" si="11"/>
        <v>51</v>
      </c>
      <c r="AP9" s="3">
        <f>AL9*AP3</f>
        <v>32</v>
      </c>
      <c r="AQ9" s="3">
        <f>AM9*AQ3</f>
        <v>34</v>
      </c>
      <c r="AR9" s="3">
        <f>AN9*AR3</f>
        <v>36</v>
      </c>
      <c r="AS9" s="88">
        <f t="shared" si="12"/>
        <v>102</v>
      </c>
      <c r="AT9" s="37">
        <v>0</v>
      </c>
      <c r="AU9" s="37">
        <v>0</v>
      </c>
      <c r="AV9" s="186">
        <v>18</v>
      </c>
      <c r="AW9" s="185">
        <f t="shared" si="13"/>
        <v>18</v>
      </c>
      <c r="AX9" s="37">
        <f>AT9*AX3</f>
        <v>0</v>
      </c>
      <c r="AY9" s="37">
        <f>AU9*AY3</f>
        <v>0</v>
      </c>
      <c r="AZ9" s="166">
        <f>AV9*AZ3</f>
        <v>18</v>
      </c>
      <c r="BA9" s="88">
        <f t="shared" si="14"/>
        <v>18</v>
      </c>
      <c r="BB9" s="186">
        <v>16</v>
      </c>
      <c r="BC9" s="186">
        <v>15</v>
      </c>
      <c r="BD9" s="37">
        <v>0</v>
      </c>
      <c r="BE9" s="186">
        <v>14</v>
      </c>
      <c r="BF9" s="185">
        <f t="shared" si="15"/>
        <v>45</v>
      </c>
      <c r="BG9" s="3">
        <f>BB9*BG3</f>
        <v>16</v>
      </c>
      <c r="BH9" s="3">
        <f>BC9*BH3</f>
        <v>15</v>
      </c>
      <c r="BI9" s="85">
        <f>BD9*BI3</f>
        <v>0</v>
      </c>
      <c r="BJ9" s="3">
        <f>BE9*BJ3</f>
        <v>14</v>
      </c>
      <c r="BK9" s="88">
        <f t="shared" si="16"/>
        <v>45</v>
      </c>
      <c r="BL9" s="29">
        <f t="shared" si="17"/>
        <v>699</v>
      </c>
      <c r="BM9" s="38">
        <v>0</v>
      </c>
      <c r="BN9" s="89">
        <f t="shared" si="18"/>
        <v>699</v>
      </c>
      <c r="BO9" s="6">
        <v>4</v>
      </c>
      <c r="BP9" s="186">
        <v>18</v>
      </c>
      <c r="BQ9" s="186">
        <v>18</v>
      </c>
      <c r="BR9" s="186">
        <v>17</v>
      </c>
      <c r="BS9" s="181">
        <f t="shared" si="19"/>
        <v>53</v>
      </c>
      <c r="BT9" s="3">
        <f>BP9*BT3</f>
        <v>72</v>
      </c>
      <c r="BU9" s="3">
        <f>BQ9*BU3</f>
        <v>36</v>
      </c>
      <c r="BV9" s="3">
        <f>BR9*BV3</f>
        <v>34</v>
      </c>
      <c r="BW9" s="86">
        <f t="shared" si="20"/>
        <v>142</v>
      </c>
      <c r="BX9" s="186">
        <v>18</v>
      </c>
      <c r="BY9" s="186">
        <v>18</v>
      </c>
      <c r="BZ9" s="186">
        <v>18</v>
      </c>
      <c r="CA9" s="183">
        <f t="shared" si="21"/>
        <v>54</v>
      </c>
      <c r="CB9" s="3">
        <f>BX9*CB3</f>
        <v>72</v>
      </c>
      <c r="CC9" s="3">
        <f>BY9*CC3</f>
        <v>36</v>
      </c>
      <c r="CD9" s="3">
        <f>BZ9*CD3</f>
        <v>36</v>
      </c>
      <c r="CE9" s="87">
        <f t="shared" si="22"/>
        <v>144</v>
      </c>
      <c r="CF9" s="23">
        <f t="shared" si="23"/>
        <v>286</v>
      </c>
      <c r="CG9" s="186">
        <v>14</v>
      </c>
      <c r="CH9" s="186">
        <v>17</v>
      </c>
      <c r="CI9" s="186">
        <v>15</v>
      </c>
      <c r="CJ9" s="185">
        <f t="shared" si="24"/>
        <v>46</v>
      </c>
      <c r="CK9" s="3">
        <f>CG9*CK3</f>
        <v>56</v>
      </c>
      <c r="CL9" s="3">
        <f>CH9*CL3</f>
        <v>34</v>
      </c>
      <c r="CM9" s="3">
        <f>CI9*CM3</f>
        <v>30</v>
      </c>
      <c r="CN9" s="88">
        <f t="shared" si="25"/>
        <v>120</v>
      </c>
      <c r="CO9" s="186">
        <v>19</v>
      </c>
      <c r="CP9" s="186">
        <v>19</v>
      </c>
      <c r="CQ9" s="186">
        <v>19</v>
      </c>
      <c r="CR9" s="183">
        <f t="shared" si="26"/>
        <v>57</v>
      </c>
      <c r="CS9" s="3">
        <f>CO9*CS3</f>
        <v>76</v>
      </c>
      <c r="CT9" s="3">
        <f>CP9*CT3</f>
        <v>38</v>
      </c>
      <c r="CU9" s="3">
        <f>CQ9*CU3</f>
        <v>38</v>
      </c>
      <c r="CV9" s="88">
        <f t="shared" si="27"/>
        <v>152</v>
      </c>
      <c r="CW9" s="23">
        <f t="shared" si="28"/>
        <v>272</v>
      </c>
      <c r="CX9" s="186">
        <v>18</v>
      </c>
      <c r="CY9" s="186">
        <v>18</v>
      </c>
      <c r="CZ9" s="186">
        <v>18</v>
      </c>
      <c r="DA9" s="185">
        <f t="shared" si="29"/>
        <v>54</v>
      </c>
      <c r="DB9" s="3">
        <f>CX9*DB3</f>
        <v>36</v>
      </c>
      <c r="DC9" s="3">
        <f>CY9*DC3</f>
        <v>36</v>
      </c>
      <c r="DD9" s="3">
        <f>CZ9*DD3</f>
        <v>36</v>
      </c>
      <c r="DE9" s="88">
        <f t="shared" si="30"/>
        <v>108</v>
      </c>
      <c r="DF9" s="37">
        <v>0</v>
      </c>
      <c r="DG9" s="37">
        <v>0</v>
      </c>
      <c r="DH9" s="186">
        <v>18</v>
      </c>
      <c r="DI9" s="185">
        <f t="shared" si="31"/>
        <v>18</v>
      </c>
      <c r="DJ9" s="37">
        <f>DF9*DJ3</f>
        <v>0</v>
      </c>
      <c r="DK9" s="37">
        <f>DG9*DK3</f>
        <v>0</v>
      </c>
      <c r="DL9" s="166">
        <f>DH9*DL3</f>
        <v>18</v>
      </c>
      <c r="DM9" s="88">
        <f t="shared" si="32"/>
        <v>18</v>
      </c>
      <c r="DN9" s="229">
        <v>19</v>
      </c>
      <c r="DO9" s="229">
        <v>19</v>
      </c>
      <c r="DP9" s="37">
        <v>0</v>
      </c>
      <c r="DQ9" s="186">
        <v>18</v>
      </c>
      <c r="DR9" s="185">
        <f t="shared" si="33"/>
        <v>56</v>
      </c>
      <c r="DS9" s="3">
        <f>DN9*DS3</f>
        <v>19</v>
      </c>
      <c r="DT9" s="3">
        <f>DO9*DT3</f>
        <v>19</v>
      </c>
      <c r="DU9" s="85">
        <f>DP9*DU3</f>
        <v>0</v>
      </c>
      <c r="DV9" s="3">
        <f>DQ9*DV3</f>
        <v>18</v>
      </c>
      <c r="DW9" s="88">
        <f t="shared" si="34"/>
        <v>56</v>
      </c>
      <c r="DX9" s="29">
        <f t="shared" si="35"/>
        <v>740</v>
      </c>
      <c r="DY9" s="38">
        <v>0</v>
      </c>
      <c r="DZ9" s="89">
        <f t="shared" si="36"/>
        <v>740</v>
      </c>
      <c r="EA9" s="93">
        <f t="shared" si="37"/>
        <v>1439</v>
      </c>
      <c r="EB9" s="96">
        <v>4</v>
      </c>
      <c r="EC9" s="186">
        <v>23</v>
      </c>
      <c r="ED9" s="186">
        <v>25</v>
      </c>
      <c r="EE9" s="186">
        <v>22</v>
      </c>
      <c r="EF9" s="181">
        <f t="shared" si="38"/>
        <v>70</v>
      </c>
      <c r="EG9" s="3">
        <f>EC9*EG3</f>
        <v>92</v>
      </c>
      <c r="EH9" s="3">
        <f>ED9*EH3</f>
        <v>50</v>
      </c>
      <c r="EI9" s="3">
        <f>EE9*EI3</f>
        <v>44</v>
      </c>
      <c r="EJ9" s="86">
        <f t="shared" si="39"/>
        <v>186</v>
      </c>
      <c r="EK9" s="186">
        <v>24</v>
      </c>
      <c r="EL9" s="186">
        <v>24</v>
      </c>
      <c r="EM9" s="186">
        <v>24</v>
      </c>
      <c r="EN9" s="183">
        <f t="shared" si="40"/>
        <v>72</v>
      </c>
      <c r="EO9" s="3">
        <f>EK9*EO3</f>
        <v>96</v>
      </c>
      <c r="EP9" s="3">
        <f>EL9*EP3</f>
        <v>48</v>
      </c>
      <c r="EQ9" s="3">
        <f>EM9*EQ3</f>
        <v>48</v>
      </c>
      <c r="ER9" s="87">
        <f t="shared" si="41"/>
        <v>192</v>
      </c>
      <c r="ES9" s="23">
        <f t="shared" si="42"/>
        <v>378</v>
      </c>
      <c r="ET9" s="186">
        <v>24</v>
      </c>
      <c r="EU9" s="186">
        <v>24</v>
      </c>
      <c r="EV9" s="186">
        <v>24</v>
      </c>
      <c r="EW9" s="185">
        <f t="shared" si="43"/>
        <v>72</v>
      </c>
      <c r="EX9" s="3">
        <f>ET9*EX3</f>
        <v>96</v>
      </c>
      <c r="EY9" s="3">
        <f>EU9*EY3</f>
        <v>48</v>
      </c>
      <c r="EZ9" s="3">
        <f>EV9*EZ3</f>
        <v>48</v>
      </c>
      <c r="FA9" s="88">
        <f t="shared" si="44"/>
        <v>192</v>
      </c>
      <c r="FB9" s="186">
        <v>23</v>
      </c>
      <c r="FC9" s="186">
        <v>24</v>
      </c>
      <c r="FD9" s="186">
        <v>23</v>
      </c>
      <c r="FE9" s="183">
        <f t="shared" si="45"/>
        <v>70</v>
      </c>
      <c r="FF9" s="3">
        <f>FB9*FF3</f>
        <v>92</v>
      </c>
      <c r="FG9" s="3">
        <f>FC9*FG3</f>
        <v>48</v>
      </c>
      <c r="FH9" s="3">
        <f>FD9*FH3</f>
        <v>46</v>
      </c>
      <c r="FI9" s="88">
        <f t="shared" si="46"/>
        <v>186</v>
      </c>
      <c r="FJ9" s="23">
        <f t="shared" si="47"/>
        <v>378</v>
      </c>
      <c r="FK9" s="186">
        <v>23</v>
      </c>
      <c r="FL9" s="186">
        <v>23</v>
      </c>
      <c r="FM9" s="186">
        <v>24</v>
      </c>
      <c r="FN9" s="185">
        <f t="shared" si="48"/>
        <v>70</v>
      </c>
      <c r="FO9" s="3">
        <f>FK9*FO3</f>
        <v>46</v>
      </c>
      <c r="FP9" s="3">
        <f>FL9*FP3</f>
        <v>46</v>
      </c>
      <c r="FQ9" s="3">
        <f>FM9*FQ3</f>
        <v>48</v>
      </c>
      <c r="FR9" s="88">
        <f t="shared" si="49"/>
        <v>140</v>
      </c>
      <c r="FS9" s="37">
        <v>0</v>
      </c>
      <c r="FT9" s="37">
        <v>0</v>
      </c>
      <c r="FU9" s="186">
        <v>20</v>
      </c>
      <c r="FV9" s="185">
        <f t="shared" si="50"/>
        <v>20</v>
      </c>
      <c r="FW9" s="37">
        <f>FS9*FW3</f>
        <v>0</v>
      </c>
      <c r="FX9" s="37">
        <f>FT9*FX3</f>
        <v>0</v>
      </c>
      <c r="FY9" s="166">
        <f>FU9*FY3</f>
        <v>20</v>
      </c>
      <c r="FZ9" s="88">
        <f t="shared" si="51"/>
        <v>20</v>
      </c>
      <c r="GA9" s="187">
        <v>24</v>
      </c>
      <c r="GB9" s="186">
        <v>25</v>
      </c>
      <c r="GC9" s="37">
        <v>0</v>
      </c>
      <c r="GD9" s="186">
        <v>23</v>
      </c>
      <c r="GE9" s="185">
        <f t="shared" si="52"/>
        <v>72</v>
      </c>
      <c r="GF9" s="3">
        <f>GA9*GF3</f>
        <v>24</v>
      </c>
      <c r="GG9" s="3">
        <f>GB9*GG3</f>
        <v>25</v>
      </c>
      <c r="GH9" s="85">
        <f>GC9*GH3</f>
        <v>0</v>
      </c>
      <c r="GI9" s="3">
        <f>GD9*GI3</f>
        <v>23</v>
      </c>
      <c r="GJ9" s="88">
        <f t="shared" si="53"/>
        <v>72</v>
      </c>
      <c r="GK9" s="29">
        <f t="shared" si="54"/>
        <v>988</v>
      </c>
      <c r="GL9" s="38">
        <v>0</v>
      </c>
      <c r="GM9" s="89">
        <f t="shared" si="55"/>
        <v>988</v>
      </c>
      <c r="GN9" s="93">
        <f t="shared" si="56"/>
        <v>2427</v>
      </c>
      <c r="GO9" s="6">
        <v>4</v>
      </c>
      <c r="GP9" s="28">
        <f t="shared" si="57"/>
        <v>88.901098901098891</v>
      </c>
      <c r="GQ9" s="3" t="s">
        <v>49</v>
      </c>
      <c r="GR9">
        <v>88.9</v>
      </c>
    </row>
    <row r="10" spans="1:201">
      <c r="A10" s="6">
        <v>5</v>
      </c>
      <c r="B10" s="31">
        <f t="shared" si="0"/>
        <v>2373</v>
      </c>
      <c r="C10" s="3" t="s">
        <v>61</v>
      </c>
      <c r="D10" s="186">
        <v>16</v>
      </c>
      <c r="E10" s="186">
        <v>16</v>
      </c>
      <c r="F10" s="186">
        <v>16</v>
      </c>
      <c r="G10" s="181">
        <f t="shared" si="1"/>
        <v>48</v>
      </c>
      <c r="H10" s="3">
        <f>D10*H3</f>
        <v>64</v>
      </c>
      <c r="I10" s="3">
        <f>E10*I3</f>
        <v>32</v>
      </c>
      <c r="J10" s="3">
        <f>F10*J3</f>
        <v>32</v>
      </c>
      <c r="K10" s="86">
        <f t="shared" si="2"/>
        <v>128</v>
      </c>
      <c r="L10" s="186">
        <v>16</v>
      </c>
      <c r="M10" s="186">
        <v>16</v>
      </c>
      <c r="N10" s="186">
        <v>15</v>
      </c>
      <c r="O10" s="183">
        <f t="shared" si="3"/>
        <v>47</v>
      </c>
      <c r="P10" s="3">
        <f>L10*P3</f>
        <v>64</v>
      </c>
      <c r="Q10" s="3">
        <f>M10*Q3</f>
        <v>32</v>
      </c>
      <c r="R10" s="3">
        <f>N10*R3</f>
        <v>30</v>
      </c>
      <c r="S10" s="87">
        <f t="shared" si="4"/>
        <v>126</v>
      </c>
      <c r="T10" s="23">
        <f t="shared" si="5"/>
        <v>254</v>
      </c>
      <c r="U10" s="186">
        <v>17</v>
      </c>
      <c r="V10" s="186">
        <v>16</v>
      </c>
      <c r="W10" s="186">
        <v>16</v>
      </c>
      <c r="X10" s="185">
        <f t="shared" si="6"/>
        <v>49</v>
      </c>
      <c r="Y10" s="3">
        <f>U10*Y3</f>
        <v>68</v>
      </c>
      <c r="Z10" s="3">
        <f>V10*Z3</f>
        <v>32</v>
      </c>
      <c r="AA10" s="3">
        <f>W10*AA3</f>
        <v>32</v>
      </c>
      <c r="AB10" s="88">
        <f t="shared" si="7"/>
        <v>132</v>
      </c>
      <c r="AC10" s="186">
        <v>18</v>
      </c>
      <c r="AD10" s="186">
        <v>17</v>
      </c>
      <c r="AE10" s="186">
        <v>18</v>
      </c>
      <c r="AF10" s="183">
        <f t="shared" si="8"/>
        <v>53</v>
      </c>
      <c r="AG10" s="3">
        <f>AC10*AG3</f>
        <v>72</v>
      </c>
      <c r="AH10" s="3">
        <f>AD10*AH3</f>
        <v>34</v>
      </c>
      <c r="AI10" s="3">
        <f>AE10*AI3</f>
        <v>36</v>
      </c>
      <c r="AJ10" s="88">
        <f t="shared" si="9"/>
        <v>142</v>
      </c>
      <c r="AK10" s="23">
        <f t="shared" si="10"/>
        <v>274</v>
      </c>
      <c r="AL10" s="186">
        <v>16</v>
      </c>
      <c r="AM10" s="186">
        <v>16</v>
      </c>
      <c r="AN10" s="186">
        <v>16</v>
      </c>
      <c r="AO10" s="185">
        <f t="shared" si="11"/>
        <v>48</v>
      </c>
      <c r="AP10" s="3">
        <f>AL10*AP3</f>
        <v>32</v>
      </c>
      <c r="AQ10" s="3">
        <f>AM10*AQ3</f>
        <v>32</v>
      </c>
      <c r="AR10" s="3">
        <f>AN10*AR3</f>
        <v>32</v>
      </c>
      <c r="AS10" s="88">
        <f t="shared" si="12"/>
        <v>96</v>
      </c>
      <c r="AT10" s="37">
        <v>0</v>
      </c>
      <c r="AU10" s="37">
        <v>0</v>
      </c>
      <c r="AV10" s="186">
        <v>17</v>
      </c>
      <c r="AW10" s="185">
        <f t="shared" si="13"/>
        <v>17</v>
      </c>
      <c r="AX10" s="37">
        <f>AT10*AX3</f>
        <v>0</v>
      </c>
      <c r="AY10" s="37">
        <f>AU10*AY3</f>
        <v>0</v>
      </c>
      <c r="AZ10" s="166">
        <f>AV10*AZ3</f>
        <v>17</v>
      </c>
      <c r="BA10" s="88">
        <f t="shared" si="14"/>
        <v>17</v>
      </c>
      <c r="BB10" s="186">
        <v>16</v>
      </c>
      <c r="BC10" s="186">
        <v>15</v>
      </c>
      <c r="BD10" s="37">
        <v>0</v>
      </c>
      <c r="BE10" s="186">
        <v>15</v>
      </c>
      <c r="BF10" s="185">
        <f t="shared" si="15"/>
        <v>46</v>
      </c>
      <c r="BG10" s="3">
        <f>BB10*BG3</f>
        <v>16</v>
      </c>
      <c r="BH10" s="3">
        <f>BC10*BH3</f>
        <v>15</v>
      </c>
      <c r="BI10" s="85">
        <f>BD10*BI3</f>
        <v>0</v>
      </c>
      <c r="BJ10" s="3">
        <f>BE10*BJ3</f>
        <v>15</v>
      </c>
      <c r="BK10" s="88">
        <f t="shared" si="16"/>
        <v>46</v>
      </c>
      <c r="BL10" s="29">
        <f t="shared" si="17"/>
        <v>687</v>
      </c>
      <c r="BM10" s="38">
        <v>0</v>
      </c>
      <c r="BN10" s="89">
        <f t="shared" si="18"/>
        <v>687</v>
      </c>
      <c r="BO10" s="6">
        <v>5</v>
      </c>
      <c r="BP10" s="186">
        <v>17</v>
      </c>
      <c r="BQ10" s="186">
        <v>17</v>
      </c>
      <c r="BR10" s="186">
        <v>17</v>
      </c>
      <c r="BS10" s="181">
        <f t="shared" si="19"/>
        <v>51</v>
      </c>
      <c r="BT10" s="3">
        <f>BP10*BT3</f>
        <v>68</v>
      </c>
      <c r="BU10" s="3">
        <f>BQ10*BU3</f>
        <v>34</v>
      </c>
      <c r="BV10" s="3">
        <f>BR10*BV3</f>
        <v>34</v>
      </c>
      <c r="BW10" s="86">
        <f t="shared" si="20"/>
        <v>136</v>
      </c>
      <c r="BX10" s="186">
        <v>17</v>
      </c>
      <c r="BY10" s="186">
        <v>16</v>
      </c>
      <c r="BZ10" s="186">
        <v>16</v>
      </c>
      <c r="CA10" s="183">
        <f t="shared" si="21"/>
        <v>49</v>
      </c>
      <c r="CB10" s="3">
        <f>BX10*CB3</f>
        <v>68</v>
      </c>
      <c r="CC10" s="3">
        <f>BY10*CC3</f>
        <v>32</v>
      </c>
      <c r="CD10" s="3">
        <f>BZ10*CD3</f>
        <v>32</v>
      </c>
      <c r="CE10" s="87">
        <f t="shared" si="22"/>
        <v>132</v>
      </c>
      <c r="CF10" s="23">
        <f t="shared" si="23"/>
        <v>268</v>
      </c>
      <c r="CG10" s="186">
        <v>17</v>
      </c>
      <c r="CH10" s="186">
        <v>18</v>
      </c>
      <c r="CI10" s="186">
        <v>18</v>
      </c>
      <c r="CJ10" s="185">
        <f t="shared" si="24"/>
        <v>53</v>
      </c>
      <c r="CK10" s="3">
        <f>CG10*CK3</f>
        <v>68</v>
      </c>
      <c r="CL10" s="3">
        <f>CH10*CL3</f>
        <v>36</v>
      </c>
      <c r="CM10" s="3">
        <f>CI10*CM3</f>
        <v>36</v>
      </c>
      <c r="CN10" s="88">
        <f t="shared" si="25"/>
        <v>140</v>
      </c>
      <c r="CO10" s="186">
        <v>18</v>
      </c>
      <c r="CP10" s="186">
        <v>19</v>
      </c>
      <c r="CQ10" s="186">
        <v>19</v>
      </c>
      <c r="CR10" s="183">
        <f t="shared" si="26"/>
        <v>56</v>
      </c>
      <c r="CS10" s="3">
        <f>CO10*CS3</f>
        <v>72</v>
      </c>
      <c r="CT10" s="3">
        <f>CP10*CT3</f>
        <v>38</v>
      </c>
      <c r="CU10" s="3">
        <f>CQ10*CU3</f>
        <v>38</v>
      </c>
      <c r="CV10" s="88">
        <f t="shared" si="27"/>
        <v>148</v>
      </c>
      <c r="CW10" s="23">
        <f t="shared" si="28"/>
        <v>288</v>
      </c>
      <c r="CX10" s="186">
        <v>19</v>
      </c>
      <c r="CY10" s="186">
        <v>19</v>
      </c>
      <c r="CZ10" s="186">
        <v>18</v>
      </c>
      <c r="DA10" s="185">
        <f t="shared" si="29"/>
        <v>56</v>
      </c>
      <c r="DB10" s="3">
        <f>CX10*DB3</f>
        <v>38</v>
      </c>
      <c r="DC10" s="3">
        <f>CY10*DC3</f>
        <v>38</v>
      </c>
      <c r="DD10" s="3">
        <f>CZ10*DD3</f>
        <v>36</v>
      </c>
      <c r="DE10" s="88">
        <f t="shared" si="30"/>
        <v>112</v>
      </c>
      <c r="DF10" s="37">
        <v>0</v>
      </c>
      <c r="DG10" s="37">
        <v>0</v>
      </c>
      <c r="DH10" s="186">
        <v>17</v>
      </c>
      <c r="DI10" s="185">
        <f t="shared" si="31"/>
        <v>17</v>
      </c>
      <c r="DJ10" s="37">
        <f>DF10*DJ3</f>
        <v>0</v>
      </c>
      <c r="DK10" s="37">
        <f>DG10*DK3</f>
        <v>0</v>
      </c>
      <c r="DL10" s="166">
        <f>DH10*DL3</f>
        <v>17</v>
      </c>
      <c r="DM10" s="88">
        <f t="shared" si="32"/>
        <v>17</v>
      </c>
      <c r="DN10" s="229">
        <v>19</v>
      </c>
      <c r="DO10" s="229">
        <v>18</v>
      </c>
      <c r="DP10" s="37">
        <v>0</v>
      </c>
      <c r="DQ10" s="186">
        <v>18</v>
      </c>
      <c r="DR10" s="185">
        <f t="shared" si="33"/>
        <v>55</v>
      </c>
      <c r="DS10" s="3">
        <f>DN10*DS3</f>
        <v>19</v>
      </c>
      <c r="DT10" s="3">
        <f>DO10*DT3</f>
        <v>18</v>
      </c>
      <c r="DU10" s="85">
        <f>DP10*DU3</f>
        <v>0</v>
      </c>
      <c r="DV10" s="3">
        <f>DQ10*DV3</f>
        <v>18</v>
      </c>
      <c r="DW10" s="88">
        <f t="shared" si="34"/>
        <v>55</v>
      </c>
      <c r="DX10" s="29">
        <f t="shared" si="35"/>
        <v>740</v>
      </c>
      <c r="DY10" s="38">
        <v>0</v>
      </c>
      <c r="DZ10" s="89">
        <f t="shared" si="36"/>
        <v>740</v>
      </c>
      <c r="EA10" s="93">
        <f t="shared" si="37"/>
        <v>1427</v>
      </c>
      <c r="EB10" s="96">
        <v>5</v>
      </c>
      <c r="EC10" s="186">
        <v>21</v>
      </c>
      <c r="ED10" s="186">
        <v>21</v>
      </c>
      <c r="EE10" s="186">
        <v>22</v>
      </c>
      <c r="EF10" s="181">
        <f t="shared" si="38"/>
        <v>64</v>
      </c>
      <c r="EG10" s="3">
        <f>EC10*EG3</f>
        <v>84</v>
      </c>
      <c r="EH10" s="3">
        <f>ED10*EH3</f>
        <v>42</v>
      </c>
      <c r="EI10" s="3">
        <f>EE10*EI3</f>
        <v>44</v>
      </c>
      <c r="EJ10" s="86">
        <f t="shared" si="39"/>
        <v>170</v>
      </c>
      <c r="EK10" s="186">
        <v>19</v>
      </c>
      <c r="EL10" s="186">
        <v>20</v>
      </c>
      <c r="EM10" s="186">
        <v>21</v>
      </c>
      <c r="EN10" s="183">
        <f t="shared" si="40"/>
        <v>60</v>
      </c>
      <c r="EO10" s="3">
        <f>EK10*EO3</f>
        <v>76</v>
      </c>
      <c r="EP10" s="3">
        <f>EL10*EP3</f>
        <v>40</v>
      </c>
      <c r="EQ10" s="3">
        <f>EM10*EQ3</f>
        <v>42</v>
      </c>
      <c r="ER10" s="87">
        <f t="shared" si="41"/>
        <v>158</v>
      </c>
      <c r="ES10" s="23">
        <f t="shared" si="42"/>
        <v>328</v>
      </c>
      <c r="ET10" s="186">
        <v>23</v>
      </c>
      <c r="EU10" s="186">
        <v>23</v>
      </c>
      <c r="EV10" s="186">
        <v>23</v>
      </c>
      <c r="EW10" s="185">
        <f t="shared" si="43"/>
        <v>69</v>
      </c>
      <c r="EX10" s="3">
        <f>ET10*EX3</f>
        <v>92</v>
      </c>
      <c r="EY10" s="3">
        <f>EU10*EY3</f>
        <v>46</v>
      </c>
      <c r="EZ10" s="3">
        <f>EV10*EZ3</f>
        <v>46</v>
      </c>
      <c r="FA10" s="88">
        <f t="shared" si="44"/>
        <v>184</v>
      </c>
      <c r="FB10" s="186">
        <v>25</v>
      </c>
      <c r="FC10" s="186">
        <v>24</v>
      </c>
      <c r="FD10" s="186">
        <v>24</v>
      </c>
      <c r="FE10" s="183">
        <f t="shared" si="45"/>
        <v>73</v>
      </c>
      <c r="FF10" s="3">
        <f>FB10*FF3</f>
        <v>100</v>
      </c>
      <c r="FG10" s="3">
        <f>FC10*FG3</f>
        <v>48</v>
      </c>
      <c r="FH10" s="3">
        <f>FD10*FH3</f>
        <v>48</v>
      </c>
      <c r="FI10" s="88">
        <f t="shared" si="46"/>
        <v>196</v>
      </c>
      <c r="FJ10" s="23">
        <f t="shared" si="47"/>
        <v>380</v>
      </c>
      <c r="FK10" s="186">
        <v>24</v>
      </c>
      <c r="FL10" s="186">
        <v>24</v>
      </c>
      <c r="FM10" s="186">
        <v>24</v>
      </c>
      <c r="FN10" s="185">
        <f t="shared" si="48"/>
        <v>72</v>
      </c>
      <c r="FO10" s="3">
        <f>FK10*FO3</f>
        <v>48</v>
      </c>
      <c r="FP10" s="3">
        <f>FL10*FP3</f>
        <v>48</v>
      </c>
      <c r="FQ10" s="3">
        <f>FM10*FQ3</f>
        <v>48</v>
      </c>
      <c r="FR10" s="88">
        <f t="shared" si="49"/>
        <v>144</v>
      </c>
      <c r="FS10" s="37">
        <v>0</v>
      </c>
      <c r="FT10" s="37">
        <v>0</v>
      </c>
      <c r="FU10" s="186">
        <v>20</v>
      </c>
      <c r="FV10" s="185">
        <f t="shared" si="50"/>
        <v>20</v>
      </c>
      <c r="FW10" s="37">
        <f>FS10*FW3</f>
        <v>0</v>
      </c>
      <c r="FX10" s="37">
        <f>FT10*FX3</f>
        <v>0</v>
      </c>
      <c r="FY10" s="166">
        <f>FU10*FY3</f>
        <v>20</v>
      </c>
      <c r="FZ10" s="88">
        <f t="shared" si="51"/>
        <v>20</v>
      </c>
      <c r="GA10" s="187">
        <v>24</v>
      </c>
      <c r="GB10" s="186">
        <v>25</v>
      </c>
      <c r="GC10" s="37">
        <v>0</v>
      </c>
      <c r="GD10" s="186">
        <v>25</v>
      </c>
      <c r="GE10" s="185">
        <f t="shared" si="52"/>
        <v>74</v>
      </c>
      <c r="GF10" s="3">
        <f>GA10*GF3</f>
        <v>24</v>
      </c>
      <c r="GG10" s="3">
        <f>GB10*GG3</f>
        <v>25</v>
      </c>
      <c r="GH10" s="85">
        <f>GC10*GH3</f>
        <v>0</v>
      </c>
      <c r="GI10" s="3">
        <f>GD10*GI3</f>
        <v>25</v>
      </c>
      <c r="GJ10" s="88">
        <f t="shared" si="53"/>
        <v>74</v>
      </c>
      <c r="GK10" s="29">
        <f t="shared" si="54"/>
        <v>946</v>
      </c>
      <c r="GL10" s="38">
        <v>0</v>
      </c>
      <c r="GM10" s="89">
        <f t="shared" si="55"/>
        <v>946</v>
      </c>
      <c r="GN10" s="93">
        <f t="shared" si="56"/>
        <v>2373</v>
      </c>
      <c r="GO10" s="6">
        <v>5</v>
      </c>
      <c r="GP10" s="28">
        <f t="shared" si="57"/>
        <v>86.92307692307692</v>
      </c>
      <c r="GQ10" s="3" t="s">
        <v>61</v>
      </c>
      <c r="GR10">
        <v>86.92</v>
      </c>
    </row>
    <row r="11" spans="1:201">
      <c r="A11" s="6">
        <v>6</v>
      </c>
      <c r="B11" s="31">
        <f t="shared" si="0"/>
        <v>2345</v>
      </c>
      <c r="C11" s="3" t="s">
        <v>63</v>
      </c>
      <c r="D11" s="186">
        <v>13</v>
      </c>
      <c r="E11" s="186">
        <v>14</v>
      </c>
      <c r="F11" s="186">
        <v>16</v>
      </c>
      <c r="G11" s="181">
        <f t="shared" si="1"/>
        <v>43</v>
      </c>
      <c r="H11" s="3">
        <f>D11*H3</f>
        <v>52</v>
      </c>
      <c r="I11" s="3">
        <f>E11*I3</f>
        <v>28</v>
      </c>
      <c r="J11" s="3">
        <f>F11*J3</f>
        <v>32</v>
      </c>
      <c r="K11" s="86">
        <f t="shared" si="2"/>
        <v>112</v>
      </c>
      <c r="L11" s="186">
        <v>16</v>
      </c>
      <c r="M11" s="186">
        <v>16</v>
      </c>
      <c r="N11" s="186">
        <v>14</v>
      </c>
      <c r="O11" s="183">
        <f t="shared" si="3"/>
        <v>46</v>
      </c>
      <c r="P11" s="3">
        <f>L11*P3</f>
        <v>64</v>
      </c>
      <c r="Q11" s="3">
        <f>M11*Q3</f>
        <v>32</v>
      </c>
      <c r="R11" s="3">
        <f>N11*R3</f>
        <v>28</v>
      </c>
      <c r="S11" s="87">
        <f t="shared" si="4"/>
        <v>124</v>
      </c>
      <c r="T11" s="23">
        <f t="shared" si="5"/>
        <v>236</v>
      </c>
      <c r="U11" s="186">
        <v>14</v>
      </c>
      <c r="V11" s="186">
        <v>14</v>
      </c>
      <c r="W11" s="186">
        <v>14</v>
      </c>
      <c r="X11" s="185">
        <f t="shared" si="6"/>
        <v>42</v>
      </c>
      <c r="Y11" s="3">
        <f>U11*Y3</f>
        <v>56</v>
      </c>
      <c r="Z11" s="3">
        <f>V11*Z3</f>
        <v>28</v>
      </c>
      <c r="AA11" s="3">
        <f>W11*AA3</f>
        <v>28</v>
      </c>
      <c r="AB11" s="88">
        <f t="shared" si="7"/>
        <v>112</v>
      </c>
      <c r="AC11" s="186">
        <v>17</v>
      </c>
      <c r="AD11" s="186">
        <v>17</v>
      </c>
      <c r="AE11" s="186">
        <v>17</v>
      </c>
      <c r="AF11" s="183">
        <f t="shared" si="8"/>
        <v>51</v>
      </c>
      <c r="AG11" s="3">
        <f>AC11*AG3</f>
        <v>68</v>
      </c>
      <c r="AH11" s="3">
        <f>AD11*AH3</f>
        <v>34</v>
      </c>
      <c r="AI11" s="3">
        <f>AE11*AI3</f>
        <v>34</v>
      </c>
      <c r="AJ11" s="88">
        <f t="shared" si="9"/>
        <v>136</v>
      </c>
      <c r="AK11" s="23">
        <f t="shared" si="10"/>
        <v>248</v>
      </c>
      <c r="AL11" s="186">
        <v>16</v>
      </c>
      <c r="AM11" s="186">
        <v>17</v>
      </c>
      <c r="AN11" s="186">
        <v>17</v>
      </c>
      <c r="AO11" s="185">
        <f t="shared" si="11"/>
        <v>50</v>
      </c>
      <c r="AP11" s="3">
        <f>AL11*AP3</f>
        <v>32</v>
      </c>
      <c r="AQ11" s="3">
        <f>AM11*AQ3</f>
        <v>34</v>
      </c>
      <c r="AR11" s="3">
        <f>AN11*AR3</f>
        <v>34</v>
      </c>
      <c r="AS11" s="88">
        <f t="shared" si="12"/>
        <v>100</v>
      </c>
      <c r="AT11" s="37">
        <v>0</v>
      </c>
      <c r="AU11" s="37">
        <v>0</v>
      </c>
      <c r="AV11" s="186">
        <v>16</v>
      </c>
      <c r="AW11" s="185">
        <f t="shared" si="13"/>
        <v>16</v>
      </c>
      <c r="AX11" s="37">
        <f>AT11*AX3</f>
        <v>0</v>
      </c>
      <c r="AY11" s="37">
        <f>AU11*AY3</f>
        <v>0</v>
      </c>
      <c r="AZ11" s="166">
        <f>AV11*AZ3</f>
        <v>16</v>
      </c>
      <c r="BA11" s="88">
        <f t="shared" si="14"/>
        <v>16</v>
      </c>
      <c r="BB11" s="186">
        <v>16</v>
      </c>
      <c r="BC11" s="186">
        <v>13</v>
      </c>
      <c r="BD11" s="37">
        <v>0</v>
      </c>
      <c r="BE11" s="186">
        <v>14</v>
      </c>
      <c r="BF11" s="185">
        <f t="shared" si="15"/>
        <v>43</v>
      </c>
      <c r="BG11" s="3">
        <f>BB11*BG3</f>
        <v>16</v>
      </c>
      <c r="BH11" s="3">
        <f>BC11*BH3</f>
        <v>13</v>
      </c>
      <c r="BI11" s="85">
        <f>BD11*BI3</f>
        <v>0</v>
      </c>
      <c r="BJ11" s="3">
        <f>BE11*BJ3</f>
        <v>14</v>
      </c>
      <c r="BK11" s="88">
        <f t="shared" si="16"/>
        <v>43</v>
      </c>
      <c r="BL11" s="29">
        <f t="shared" si="17"/>
        <v>643</v>
      </c>
      <c r="BM11" s="38">
        <v>0</v>
      </c>
      <c r="BN11" s="89">
        <f t="shared" si="18"/>
        <v>643</v>
      </c>
      <c r="BO11" s="6">
        <v>6</v>
      </c>
      <c r="BP11" s="186">
        <v>16</v>
      </c>
      <c r="BQ11" s="186">
        <v>16</v>
      </c>
      <c r="BR11" s="186">
        <v>18</v>
      </c>
      <c r="BS11" s="181">
        <f t="shared" si="19"/>
        <v>50</v>
      </c>
      <c r="BT11" s="3">
        <f>BP11*BT3</f>
        <v>64</v>
      </c>
      <c r="BU11" s="3">
        <f>BQ11*BU3</f>
        <v>32</v>
      </c>
      <c r="BV11" s="3">
        <f>BR11*BV3</f>
        <v>36</v>
      </c>
      <c r="BW11" s="86">
        <f t="shared" si="20"/>
        <v>132</v>
      </c>
      <c r="BX11" s="186">
        <v>17</v>
      </c>
      <c r="BY11" s="186">
        <v>16</v>
      </c>
      <c r="BZ11" s="186">
        <v>16</v>
      </c>
      <c r="CA11" s="183">
        <f t="shared" si="21"/>
        <v>49</v>
      </c>
      <c r="CB11" s="3">
        <f>BX11*CB3</f>
        <v>68</v>
      </c>
      <c r="CC11" s="3">
        <f>BY11*CC3</f>
        <v>32</v>
      </c>
      <c r="CD11" s="3">
        <f>BZ11*CD3</f>
        <v>32</v>
      </c>
      <c r="CE11" s="87">
        <f t="shared" si="22"/>
        <v>132</v>
      </c>
      <c r="CF11" s="23">
        <f t="shared" si="23"/>
        <v>264</v>
      </c>
      <c r="CG11" s="186">
        <v>19</v>
      </c>
      <c r="CH11" s="186">
        <v>18</v>
      </c>
      <c r="CI11" s="186">
        <v>18</v>
      </c>
      <c r="CJ11" s="185">
        <f t="shared" si="24"/>
        <v>55</v>
      </c>
      <c r="CK11" s="3">
        <f>CG11*CK3</f>
        <v>76</v>
      </c>
      <c r="CL11" s="3">
        <f>CH11*CL3</f>
        <v>36</v>
      </c>
      <c r="CM11" s="3">
        <f>CI11*CM3</f>
        <v>36</v>
      </c>
      <c r="CN11" s="88">
        <f t="shared" si="25"/>
        <v>148</v>
      </c>
      <c r="CO11" s="186">
        <v>18</v>
      </c>
      <c r="CP11" s="186">
        <v>19</v>
      </c>
      <c r="CQ11" s="186">
        <v>18</v>
      </c>
      <c r="CR11" s="183">
        <f t="shared" si="26"/>
        <v>55</v>
      </c>
      <c r="CS11" s="3">
        <f>CO11*CS3</f>
        <v>72</v>
      </c>
      <c r="CT11" s="3">
        <f>CP11*CT3</f>
        <v>38</v>
      </c>
      <c r="CU11" s="3">
        <f>CQ11*CU3</f>
        <v>36</v>
      </c>
      <c r="CV11" s="88">
        <f t="shared" si="27"/>
        <v>146</v>
      </c>
      <c r="CW11" s="23">
        <f t="shared" si="28"/>
        <v>294</v>
      </c>
      <c r="CX11" s="186">
        <v>19</v>
      </c>
      <c r="CY11" s="186">
        <v>19</v>
      </c>
      <c r="CZ11" s="186">
        <v>18</v>
      </c>
      <c r="DA11" s="185">
        <f t="shared" si="29"/>
        <v>56</v>
      </c>
      <c r="DB11" s="3">
        <f>CX11*DB3</f>
        <v>38</v>
      </c>
      <c r="DC11" s="3">
        <f>CY11*DC3</f>
        <v>38</v>
      </c>
      <c r="DD11" s="3">
        <f>CZ11*DD3</f>
        <v>36</v>
      </c>
      <c r="DE11" s="88">
        <f t="shared" si="30"/>
        <v>112</v>
      </c>
      <c r="DF11" s="37">
        <v>0</v>
      </c>
      <c r="DG11" s="37">
        <v>0</v>
      </c>
      <c r="DH11" s="186">
        <v>18</v>
      </c>
      <c r="DI11" s="185">
        <f t="shared" si="31"/>
        <v>18</v>
      </c>
      <c r="DJ11" s="37">
        <f>DF11*DJ3</f>
        <v>0</v>
      </c>
      <c r="DK11" s="37">
        <f>DG11*DK3</f>
        <v>0</v>
      </c>
      <c r="DL11" s="166">
        <f>DH11*DL3</f>
        <v>18</v>
      </c>
      <c r="DM11" s="88">
        <f t="shared" si="32"/>
        <v>18</v>
      </c>
      <c r="DN11" s="229">
        <v>20</v>
      </c>
      <c r="DO11" s="229">
        <v>17</v>
      </c>
      <c r="DP11" s="37">
        <v>0</v>
      </c>
      <c r="DQ11" s="186">
        <v>18</v>
      </c>
      <c r="DR11" s="185">
        <f t="shared" si="33"/>
        <v>55</v>
      </c>
      <c r="DS11" s="3">
        <f>DN11*DS3</f>
        <v>20</v>
      </c>
      <c r="DT11" s="3">
        <f>DO11*DT3</f>
        <v>17</v>
      </c>
      <c r="DU11" s="85">
        <f>DP11*DU3</f>
        <v>0</v>
      </c>
      <c r="DV11" s="3">
        <f>DQ11*DV3</f>
        <v>18</v>
      </c>
      <c r="DW11" s="88">
        <f t="shared" si="34"/>
        <v>55</v>
      </c>
      <c r="DX11" s="29">
        <f t="shared" si="35"/>
        <v>743</v>
      </c>
      <c r="DY11" s="38">
        <v>0</v>
      </c>
      <c r="DZ11" s="89">
        <f t="shared" si="36"/>
        <v>743</v>
      </c>
      <c r="EA11" s="93">
        <f t="shared" si="37"/>
        <v>1386</v>
      </c>
      <c r="EB11" s="96">
        <v>6</v>
      </c>
      <c r="EC11" s="186">
        <v>17</v>
      </c>
      <c r="ED11" s="186">
        <v>21</v>
      </c>
      <c r="EE11" s="186">
        <v>25</v>
      </c>
      <c r="EF11" s="181">
        <f t="shared" si="38"/>
        <v>63</v>
      </c>
      <c r="EG11" s="3">
        <f>EC11*EG3</f>
        <v>68</v>
      </c>
      <c r="EH11" s="3">
        <f>ED11*EH3</f>
        <v>42</v>
      </c>
      <c r="EI11" s="3">
        <f>EE11*EI3</f>
        <v>50</v>
      </c>
      <c r="EJ11" s="86">
        <f t="shared" si="39"/>
        <v>160</v>
      </c>
      <c r="EK11" s="186">
        <v>23</v>
      </c>
      <c r="EL11" s="186">
        <v>23</v>
      </c>
      <c r="EM11" s="186">
        <v>22</v>
      </c>
      <c r="EN11" s="183">
        <f t="shared" si="40"/>
        <v>68</v>
      </c>
      <c r="EO11" s="3">
        <f>EK11*EO3</f>
        <v>92</v>
      </c>
      <c r="EP11" s="3">
        <f>EL11*EP3</f>
        <v>46</v>
      </c>
      <c r="EQ11" s="3">
        <f>EM11*EQ3</f>
        <v>44</v>
      </c>
      <c r="ER11" s="87">
        <f t="shared" si="41"/>
        <v>182</v>
      </c>
      <c r="ES11" s="23">
        <f t="shared" si="42"/>
        <v>342</v>
      </c>
      <c r="ET11" s="186">
        <v>23</v>
      </c>
      <c r="EU11" s="186">
        <v>23</v>
      </c>
      <c r="EV11" s="186">
        <v>23</v>
      </c>
      <c r="EW11" s="185">
        <f t="shared" si="43"/>
        <v>69</v>
      </c>
      <c r="EX11" s="3">
        <f>ET11*EX3</f>
        <v>92</v>
      </c>
      <c r="EY11" s="3">
        <f>EU11*EY3</f>
        <v>46</v>
      </c>
      <c r="EZ11" s="3">
        <f>EV11*EZ3</f>
        <v>46</v>
      </c>
      <c r="FA11" s="88">
        <f t="shared" si="44"/>
        <v>184</v>
      </c>
      <c r="FB11" s="186">
        <v>25</v>
      </c>
      <c r="FC11" s="186">
        <v>24</v>
      </c>
      <c r="FD11" s="186">
        <v>23</v>
      </c>
      <c r="FE11" s="183">
        <f t="shared" si="45"/>
        <v>72</v>
      </c>
      <c r="FF11" s="3">
        <f>FB11*FF3</f>
        <v>100</v>
      </c>
      <c r="FG11" s="3">
        <f>FC11*FG3</f>
        <v>48</v>
      </c>
      <c r="FH11" s="3">
        <f>FD11*FH3</f>
        <v>46</v>
      </c>
      <c r="FI11" s="88">
        <f t="shared" si="46"/>
        <v>194</v>
      </c>
      <c r="FJ11" s="23">
        <f t="shared" si="47"/>
        <v>378</v>
      </c>
      <c r="FK11" s="186">
        <v>24</v>
      </c>
      <c r="FL11" s="186">
        <v>24</v>
      </c>
      <c r="FM11" s="186">
        <v>23</v>
      </c>
      <c r="FN11" s="185">
        <f t="shared" si="48"/>
        <v>71</v>
      </c>
      <c r="FO11" s="3">
        <f>FK11*FO3</f>
        <v>48</v>
      </c>
      <c r="FP11" s="3">
        <f>FL11*FP3</f>
        <v>48</v>
      </c>
      <c r="FQ11" s="3">
        <f>FM11*FQ3</f>
        <v>46</v>
      </c>
      <c r="FR11" s="88">
        <f t="shared" si="49"/>
        <v>142</v>
      </c>
      <c r="FS11" s="37">
        <v>0</v>
      </c>
      <c r="FT11" s="37">
        <v>0</v>
      </c>
      <c r="FU11" s="186">
        <v>24</v>
      </c>
      <c r="FV11" s="185">
        <f t="shared" si="50"/>
        <v>24</v>
      </c>
      <c r="FW11" s="37">
        <f>FS11*FW3</f>
        <v>0</v>
      </c>
      <c r="FX11" s="37">
        <f>FT11*FX3</f>
        <v>0</v>
      </c>
      <c r="FY11" s="166">
        <f>FU11*FY3</f>
        <v>24</v>
      </c>
      <c r="FZ11" s="88">
        <f t="shared" si="51"/>
        <v>24</v>
      </c>
      <c r="GA11" s="187">
        <v>25</v>
      </c>
      <c r="GB11" s="186">
        <v>23</v>
      </c>
      <c r="GC11" s="37">
        <v>0</v>
      </c>
      <c r="GD11" s="186">
        <v>25</v>
      </c>
      <c r="GE11" s="185">
        <f t="shared" si="52"/>
        <v>73</v>
      </c>
      <c r="GF11" s="3">
        <f>GA11*GF3</f>
        <v>25</v>
      </c>
      <c r="GG11" s="3">
        <f>GB11*GG3</f>
        <v>23</v>
      </c>
      <c r="GH11" s="85">
        <f>GC11*GH3</f>
        <v>0</v>
      </c>
      <c r="GI11" s="3">
        <f>GD11*GI3</f>
        <v>25</v>
      </c>
      <c r="GJ11" s="88">
        <f t="shared" si="53"/>
        <v>73</v>
      </c>
      <c r="GK11" s="29">
        <f t="shared" si="54"/>
        <v>959</v>
      </c>
      <c r="GL11" s="38">
        <v>0</v>
      </c>
      <c r="GM11" s="89">
        <f t="shared" si="55"/>
        <v>959</v>
      </c>
      <c r="GN11" s="93">
        <f t="shared" si="56"/>
        <v>2345</v>
      </c>
      <c r="GO11" s="6">
        <v>6</v>
      </c>
      <c r="GP11" s="28">
        <f t="shared" si="57"/>
        <v>85.897435897435898</v>
      </c>
      <c r="GQ11" s="3" t="s">
        <v>63</v>
      </c>
      <c r="GR11">
        <v>85.9</v>
      </c>
    </row>
    <row r="12" spans="1:201">
      <c r="A12" s="6">
        <v>7</v>
      </c>
      <c r="B12" s="31">
        <f t="shared" si="0"/>
        <v>2340</v>
      </c>
      <c r="C12" s="3" t="s">
        <v>87</v>
      </c>
      <c r="D12" s="186">
        <v>16</v>
      </c>
      <c r="E12" s="186">
        <v>16</v>
      </c>
      <c r="F12" s="186">
        <v>16</v>
      </c>
      <c r="G12" s="181">
        <f t="shared" si="1"/>
        <v>48</v>
      </c>
      <c r="H12" s="3">
        <f>D12*H3</f>
        <v>64</v>
      </c>
      <c r="I12" s="3">
        <f>E12*I3</f>
        <v>32</v>
      </c>
      <c r="J12" s="3">
        <f>F12*J3</f>
        <v>32</v>
      </c>
      <c r="K12" s="86">
        <f t="shared" si="2"/>
        <v>128</v>
      </c>
      <c r="L12" s="186">
        <v>17</v>
      </c>
      <c r="M12" s="186">
        <v>17</v>
      </c>
      <c r="N12" s="186">
        <v>18</v>
      </c>
      <c r="O12" s="183">
        <f t="shared" si="3"/>
        <v>52</v>
      </c>
      <c r="P12" s="3">
        <f>L12*P3</f>
        <v>68</v>
      </c>
      <c r="Q12" s="3">
        <f>M12*Q3</f>
        <v>34</v>
      </c>
      <c r="R12" s="3">
        <f>N12*R3</f>
        <v>36</v>
      </c>
      <c r="S12" s="87">
        <f t="shared" si="4"/>
        <v>138</v>
      </c>
      <c r="T12" s="23">
        <f t="shared" si="5"/>
        <v>266</v>
      </c>
      <c r="U12" s="186">
        <v>18</v>
      </c>
      <c r="V12" s="186">
        <v>16</v>
      </c>
      <c r="W12" s="186">
        <v>17</v>
      </c>
      <c r="X12" s="185">
        <f t="shared" si="6"/>
        <v>51</v>
      </c>
      <c r="Y12" s="3">
        <f>U12*Y3</f>
        <v>72</v>
      </c>
      <c r="Z12" s="3">
        <f>V12*Z3</f>
        <v>32</v>
      </c>
      <c r="AA12" s="3">
        <f>W12*AA3</f>
        <v>34</v>
      </c>
      <c r="AB12" s="88">
        <f t="shared" si="7"/>
        <v>138</v>
      </c>
      <c r="AC12" s="186">
        <v>17</v>
      </c>
      <c r="AD12" s="186">
        <v>17</v>
      </c>
      <c r="AE12" s="186">
        <v>18</v>
      </c>
      <c r="AF12" s="183">
        <f t="shared" si="8"/>
        <v>52</v>
      </c>
      <c r="AG12" s="3">
        <f>AC12*AG3</f>
        <v>68</v>
      </c>
      <c r="AH12" s="3">
        <f>AD12*AH3</f>
        <v>34</v>
      </c>
      <c r="AI12" s="3">
        <f>AE12*AI3</f>
        <v>36</v>
      </c>
      <c r="AJ12" s="88">
        <f t="shared" si="9"/>
        <v>138</v>
      </c>
      <c r="AK12" s="23">
        <f t="shared" si="10"/>
        <v>276</v>
      </c>
      <c r="AL12" s="186">
        <v>16</v>
      </c>
      <c r="AM12" s="186">
        <v>16</v>
      </c>
      <c r="AN12" s="186">
        <v>17</v>
      </c>
      <c r="AO12" s="185">
        <f t="shared" si="11"/>
        <v>49</v>
      </c>
      <c r="AP12" s="3">
        <f>AL12*AP3</f>
        <v>32</v>
      </c>
      <c r="AQ12" s="3">
        <f>AM12*AQ3</f>
        <v>32</v>
      </c>
      <c r="AR12" s="3">
        <f>AN12*AR3</f>
        <v>34</v>
      </c>
      <c r="AS12" s="88">
        <f t="shared" si="12"/>
        <v>98</v>
      </c>
      <c r="AT12" s="37">
        <v>0</v>
      </c>
      <c r="AU12" s="37">
        <v>0</v>
      </c>
      <c r="AV12" s="186">
        <v>16</v>
      </c>
      <c r="AW12" s="185">
        <f t="shared" si="13"/>
        <v>16</v>
      </c>
      <c r="AX12" s="37">
        <f>AT12*AX3</f>
        <v>0</v>
      </c>
      <c r="AY12" s="37">
        <f>AU12*AY3</f>
        <v>0</v>
      </c>
      <c r="AZ12" s="166">
        <f>AV12*AZ3</f>
        <v>16</v>
      </c>
      <c r="BA12" s="88">
        <f t="shared" si="14"/>
        <v>16</v>
      </c>
      <c r="BB12" s="186">
        <v>16</v>
      </c>
      <c r="BC12" s="186">
        <v>16</v>
      </c>
      <c r="BD12" s="37">
        <v>0</v>
      </c>
      <c r="BE12" s="186">
        <v>15</v>
      </c>
      <c r="BF12" s="185">
        <f t="shared" si="15"/>
        <v>47</v>
      </c>
      <c r="BG12" s="3">
        <f>BB12*BG3</f>
        <v>16</v>
      </c>
      <c r="BH12" s="3">
        <f>BC12*BH3</f>
        <v>16</v>
      </c>
      <c r="BI12" s="85">
        <f>BD12*BI3</f>
        <v>0</v>
      </c>
      <c r="BJ12" s="3">
        <f>BE12*BJ3</f>
        <v>15</v>
      </c>
      <c r="BK12" s="88">
        <f t="shared" si="16"/>
        <v>47</v>
      </c>
      <c r="BL12" s="29">
        <f t="shared" si="17"/>
        <v>703</v>
      </c>
      <c r="BM12" s="38">
        <v>0</v>
      </c>
      <c r="BN12" s="89">
        <f t="shared" si="18"/>
        <v>703</v>
      </c>
      <c r="BO12" s="6">
        <v>7</v>
      </c>
      <c r="BP12" s="186">
        <v>15</v>
      </c>
      <c r="BQ12" s="186">
        <v>16</v>
      </c>
      <c r="BR12" s="186">
        <v>16</v>
      </c>
      <c r="BS12" s="181">
        <f t="shared" si="19"/>
        <v>47</v>
      </c>
      <c r="BT12" s="3">
        <f>BP12*BT3</f>
        <v>60</v>
      </c>
      <c r="BU12" s="3">
        <f>BQ12*BU3</f>
        <v>32</v>
      </c>
      <c r="BV12" s="3">
        <f>BR12*BV3</f>
        <v>32</v>
      </c>
      <c r="BW12" s="86">
        <f t="shared" si="20"/>
        <v>124</v>
      </c>
      <c r="BX12" s="186">
        <v>19</v>
      </c>
      <c r="BY12" s="186">
        <v>19</v>
      </c>
      <c r="BZ12" s="186">
        <v>18</v>
      </c>
      <c r="CA12" s="183">
        <f t="shared" si="21"/>
        <v>56</v>
      </c>
      <c r="CB12" s="3">
        <f>BX12*CB3</f>
        <v>76</v>
      </c>
      <c r="CC12" s="3">
        <f>BY12*CC3</f>
        <v>38</v>
      </c>
      <c r="CD12" s="3">
        <f>BZ12*CD3</f>
        <v>36</v>
      </c>
      <c r="CE12" s="87">
        <f t="shared" si="22"/>
        <v>150</v>
      </c>
      <c r="CF12" s="23">
        <f t="shared" si="23"/>
        <v>274</v>
      </c>
      <c r="CG12" s="186">
        <v>17</v>
      </c>
      <c r="CH12" s="186">
        <v>16</v>
      </c>
      <c r="CI12" s="186">
        <v>17</v>
      </c>
      <c r="CJ12" s="185">
        <f t="shared" si="24"/>
        <v>50</v>
      </c>
      <c r="CK12" s="3">
        <f>CG12*CK3</f>
        <v>68</v>
      </c>
      <c r="CL12" s="3">
        <f>CH12*CL3</f>
        <v>32</v>
      </c>
      <c r="CM12" s="3">
        <f>CI12*CM3</f>
        <v>34</v>
      </c>
      <c r="CN12" s="88">
        <f t="shared" si="25"/>
        <v>134</v>
      </c>
      <c r="CO12" s="186">
        <v>18</v>
      </c>
      <c r="CP12" s="186">
        <v>18</v>
      </c>
      <c r="CQ12" s="186">
        <v>18</v>
      </c>
      <c r="CR12" s="183">
        <f t="shared" si="26"/>
        <v>54</v>
      </c>
      <c r="CS12" s="3">
        <f>CO12*CS3</f>
        <v>72</v>
      </c>
      <c r="CT12" s="3">
        <f>CP12*CT3</f>
        <v>36</v>
      </c>
      <c r="CU12" s="3">
        <f>CQ12*CU3</f>
        <v>36</v>
      </c>
      <c r="CV12" s="88">
        <f t="shared" si="27"/>
        <v>144</v>
      </c>
      <c r="CW12" s="23">
        <f t="shared" si="28"/>
        <v>278</v>
      </c>
      <c r="CX12" s="186">
        <v>18</v>
      </c>
      <c r="CY12" s="186">
        <v>18</v>
      </c>
      <c r="CZ12" s="186">
        <v>18</v>
      </c>
      <c r="DA12" s="185">
        <f t="shared" si="29"/>
        <v>54</v>
      </c>
      <c r="DB12" s="3">
        <f>CX12*DB3</f>
        <v>36</v>
      </c>
      <c r="DC12" s="3">
        <f>CY12*DC3</f>
        <v>36</v>
      </c>
      <c r="DD12" s="3">
        <f>CZ12*DD3</f>
        <v>36</v>
      </c>
      <c r="DE12" s="88">
        <f t="shared" si="30"/>
        <v>108</v>
      </c>
      <c r="DF12" s="37">
        <v>0</v>
      </c>
      <c r="DG12" s="37">
        <v>0</v>
      </c>
      <c r="DH12" s="186">
        <v>18</v>
      </c>
      <c r="DI12" s="185">
        <f t="shared" si="31"/>
        <v>18</v>
      </c>
      <c r="DJ12" s="37">
        <f>DF12*DJ3</f>
        <v>0</v>
      </c>
      <c r="DK12" s="37">
        <f>DG12*DK3</f>
        <v>0</v>
      </c>
      <c r="DL12" s="166">
        <f>DH12*DL3</f>
        <v>18</v>
      </c>
      <c r="DM12" s="88">
        <f t="shared" si="32"/>
        <v>18</v>
      </c>
      <c r="DN12" s="229">
        <v>20</v>
      </c>
      <c r="DO12" s="229">
        <v>18</v>
      </c>
      <c r="DP12" s="37">
        <v>0</v>
      </c>
      <c r="DQ12" s="186">
        <v>19</v>
      </c>
      <c r="DR12" s="185">
        <f t="shared" si="33"/>
        <v>57</v>
      </c>
      <c r="DS12" s="3">
        <f>DN12*DS3</f>
        <v>20</v>
      </c>
      <c r="DT12" s="3">
        <f>DO12*DT3</f>
        <v>18</v>
      </c>
      <c r="DU12" s="85">
        <f>DP12*DU3</f>
        <v>0</v>
      </c>
      <c r="DV12" s="3">
        <f>DQ12*DV3</f>
        <v>19</v>
      </c>
      <c r="DW12" s="88">
        <f t="shared" si="34"/>
        <v>57</v>
      </c>
      <c r="DX12" s="29">
        <f t="shared" si="35"/>
        <v>735</v>
      </c>
      <c r="DY12" s="38">
        <v>0</v>
      </c>
      <c r="DZ12" s="89">
        <f t="shared" si="36"/>
        <v>735</v>
      </c>
      <c r="EA12" s="93">
        <f t="shared" si="37"/>
        <v>1438</v>
      </c>
      <c r="EB12" s="96">
        <v>7</v>
      </c>
      <c r="EC12" s="186">
        <v>19</v>
      </c>
      <c r="ED12" s="186">
        <v>20</v>
      </c>
      <c r="EE12" s="186">
        <v>19</v>
      </c>
      <c r="EF12" s="181">
        <f t="shared" si="38"/>
        <v>58</v>
      </c>
      <c r="EG12" s="3">
        <f>EC12*EG3</f>
        <v>76</v>
      </c>
      <c r="EH12" s="3">
        <f>ED12*EH3</f>
        <v>40</v>
      </c>
      <c r="EI12" s="3">
        <f>EE12*EI3</f>
        <v>38</v>
      </c>
      <c r="EJ12" s="86">
        <f t="shared" si="39"/>
        <v>154</v>
      </c>
      <c r="EK12" s="186">
        <v>23</v>
      </c>
      <c r="EL12" s="186">
        <v>24</v>
      </c>
      <c r="EM12" s="186">
        <v>24</v>
      </c>
      <c r="EN12" s="183">
        <f t="shared" si="40"/>
        <v>71</v>
      </c>
      <c r="EO12" s="3">
        <f>EK12*EO3</f>
        <v>92</v>
      </c>
      <c r="EP12" s="3">
        <f>EL12*EP3</f>
        <v>48</v>
      </c>
      <c r="EQ12" s="3">
        <f>EM12*EQ3</f>
        <v>48</v>
      </c>
      <c r="ER12" s="87">
        <f t="shared" si="41"/>
        <v>188</v>
      </c>
      <c r="ES12" s="23">
        <f t="shared" si="42"/>
        <v>342</v>
      </c>
      <c r="ET12" s="186">
        <v>23</v>
      </c>
      <c r="EU12" s="186">
        <v>22</v>
      </c>
      <c r="EV12" s="186">
        <v>23</v>
      </c>
      <c r="EW12" s="185">
        <f t="shared" si="43"/>
        <v>68</v>
      </c>
      <c r="EX12" s="3">
        <f>ET12*EX3</f>
        <v>92</v>
      </c>
      <c r="EY12" s="3">
        <f>EU12*EY3</f>
        <v>44</v>
      </c>
      <c r="EZ12" s="3">
        <f>EV12*EZ3</f>
        <v>46</v>
      </c>
      <c r="FA12" s="88">
        <f t="shared" si="44"/>
        <v>182</v>
      </c>
      <c r="FB12" s="186">
        <v>22</v>
      </c>
      <c r="FC12" s="186">
        <v>23</v>
      </c>
      <c r="FD12" s="186">
        <v>23</v>
      </c>
      <c r="FE12" s="183">
        <f t="shared" si="45"/>
        <v>68</v>
      </c>
      <c r="FF12" s="3">
        <f>FB12*FF3</f>
        <v>88</v>
      </c>
      <c r="FG12" s="3">
        <f>FC12*FG3</f>
        <v>46</v>
      </c>
      <c r="FH12" s="3">
        <f>FD12*FH3</f>
        <v>46</v>
      </c>
      <c r="FI12" s="88">
        <f t="shared" si="46"/>
        <v>180</v>
      </c>
      <c r="FJ12" s="23">
        <f t="shared" si="47"/>
        <v>362</v>
      </c>
      <c r="FK12" s="186">
        <v>18</v>
      </c>
      <c r="FL12" s="186">
        <v>18</v>
      </c>
      <c r="FM12" s="186">
        <v>18</v>
      </c>
      <c r="FN12" s="185">
        <f t="shared" si="48"/>
        <v>54</v>
      </c>
      <c r="FO12" s="3">
        <f>FK12*FO3</f>
        <v>36</v>
      </c>
      <c r="FP12" s="3">
        <f>FL12*FP3</f>
        <v>36</v>
      </c>
      <c r="FQ12" s="3">
        <f>FM12*FQ3</f>
        <v>36</v>
      </c>
      <c r="FR12" s="88">
        <f t="shared" si="49"/>
        <v>108</v>
      </c>
      <c r="FS12" s="37">
        <v>0</v>
      </c>
      <c r="FT12" s="37">
        <v>0</v>
      </c>
      <c r="FU12" s="186">
        <v>21</v>
      </c>
      <c r="FV12" s="185">
        <f t="shared" si="50"/>
        <v>21</v>
      </c>
      <c r="FW12" s="37">
        <f>FS12*FW3</f>
        <v>0</v>
      </c>
      <c r="FX12" s="37">
        <f>FT12*FX3</f>
        <v>0</v>
      </c>
      <c r="FY12" s="166">
        <f>FU12*FY3</f>
        <v>21</v>
      </c>
      <c r="FZ12" s="88">
        <f t="shared" si="51"/>
        <v>21</v>
      </c>
      <c r="GA12" s="187">
        <v>24</v>
      </c>
      <c r="GB12" s="186">
        <v>23</v>
      </c>
      <c r="GC12" s="37">
        <v>0</v>
      </c>
      <c r="GD12" s="186">
        <v>22</v>
      </c>
      <c r="GE12" s="185">
        <f t="shared" si="52"/>
        <v>69</v>
      </c>
      <c r="GF12" s="3">
        <f>GA12*GF3</f>
        <v>24</v>
      </c>
      <c r="GG12" s="3">
        <f>GB12*GG3</f>
        <v>23</v>
      </c>
      <c r="GH12" s="85">
        <f>GC12*GH3</f>
        <v>0</v>
      </c>
      <c r="GI12" s="3">
        <f>GD12*GI3</f>
        <v>22</v>
      </c>
      <c r="GJ12" s="88">
        <f t="shared" si="53"/>
        <v>69</v>
      </c>
      <c r="GK12" s="29">
        <f t="shared" si="54"/>
        <v>902</v>
      </c>
      <c r="GL12" s="38">
        <v>0</v>
      </c>
      <c r="GM12" s="89">
        <f t="shared" si="55"/>
        <v>902</v>
      </c>
      <c r="GN12" s="93">
        <f t="shared" si="56"/>
        <v>2340</v>
      </c>
      <c r="GO12" s="6">
        <v>7</v>
      </c>
      <c r="GP12" s="28">
        <f t="shared" si="57"/>
        <v>85.714285714285708</v>
      </c>
      <c r="GQ12" s="3" t="s">
        <v>87</v>
      </c>
      <c r="GR12">
        <v>85.71</v>
      </c>
    </row>
    <row r="13" spans="1:201">
      <c r="A13" s="6">
        <v>8</v>
      </c>
      <c r="B13" s="31">
        <f t="shared" si="0"/>
        <v>2271</v>
      </c>
      <c r="C13" s="3" t="s">
        <v>55</v>
      </c>
      <c r="D13" s="186">
        <v>16</v>
      </c>
      <c r="E13" s="186">
        <v>14</v>
      </c>
      <c r="F13" s="186">
        <v>15</v>
      </c>
      <c r="G13" s="181">
        <f t="shared" si="1"/>
        <v>45</v>
      </c>
      <c r="H13" s="3">
        <f>D13*H3</f>
        <v>64</v>
      </c>
      <c r="I13" s="3">
        <f>E13*I3</f>
        <v>28</v>
      </c>
      <c r="J13" s="3">
        <f>F13*J3</f>
        <v>30</v>
      </c>
      <c r="K13" s="86">
        <f t="shared" si="2"/>
        <v>122</v>
      </c>
      <c r="L13" s="186">
        <v>16</v>
      </c>
      <c r="M13" s="186">
        <v>16</v>
      </c>
      <c r="N13" s="186">
        <v>18</v>
      </c>
      <c r="O13" s="183">
        <f t="shared" si="3"/>
        <v>50</v>
      </c>
      <c r="P13" s="3">
        <f>L13*P3</f>
        <v>64</v>
      </c>
      <c r="Q13" s="3">
        <f>M13*Q3</f>
        <v>32</v>
      </c>
      <c r="R13" s="3">
        <f>N13*R3</f>
        <v>36</v>
      </c>
      <c r="S13" s="87">
        <f t="shared" si="4"/>
        <v>132</v>
      </c>
      <c r="T13" s="23">
        <f t="shared" si="5"/>
        <v>254</v>
      </c>
      <c r="U13" s="186">
        <v>13</v>
      </c>
      <c r="V13" s="186">
        <v>14</v>
      </c>
      <c r="W13" s="186">
        <v>14</v>
      </c>
      <c r="X13" s="185">
        <f t="shared" si="6"/>
        <v>41</v>
      </c>
      <c r="Y13" s="3">
        <f>U13*Y3</f>
        <v>52</v>
      </c>
      <c r="Z13" s="3">
        <f>V13*Z3</f>
        <v>28</v>
      </c>
      <c r="AA13" s="3">
        <f>W13*AA3</f>
        <v>28</v>
      </c>
      <c r="AB13" s="88">
        <f t="shared" si="7"/>
        <v>108</v>
      </c>
      <c r="AC13" s="186">
        <v>17</v>
      </c>
      <c r="AD13" s="186">
        <v>17</v>
      </c>
      <c r="AE13" s="186">
        <v>18</v>
      </c>
      <c r="AF13" s="183">
        <f t="shared" si="8"/>
        <v>52</v>
      </c>
      <c r="AG13" s="3">
        <f>AC13*AG3</f>
        <v>68</v>
      </c>
      <c r="AH13" s="3">
        <f>AD13*AH3</f>
        <v>34</v>
      </c>
      <c r="AI13" s="3">
        <f>AE13*AI3</f>
        <v>36</v>
      </c>
      <c r="AJ13" s="88">
        <f t="shared" si="9"/>
        <v>138</v>
      </c>
      <c r="AK13" s="23">
        <f t="shared" si="10"/>
        <v>246</v>
      </c>
      <c r="AL13" s="186">
        <v>17</v>
      </c>
      <c r="AM13" s="186">
        <v>17</v>
      </c>
      <c r="AN13" s="186">
        <v>17</v>
      </c>
      <c r="AO13" s="185">
        <f t="shared" si="11"/>
        <v>51</v>
      </c>
      <c r="AP13" s="3">
        <f>AL13*AP3</f>
        <v>34</v>
      </c>
      <c r="AQ13" s="3">
        <f>AM13*AQ3</f>
        <v>34</v>
      </c>
      <c r="AR13" s="3">
        <f>AN13*AR3</f>
        <v>34</v>
      </c>
      <c r="AS13" s="88">
        <f t="shared" si="12"/>
        <v>102</v>
      </c>
      <c r="AT13" s="37">
        <v>0</v>
      </c>
      <c r="AU13" s="37">
        <v>0</v>
      </c>
      <c r="AV13" s="186">
        <v>14</v>
      </c>
      <c r="AW13" s="185">
        <f t="shared" si="13"/>
        <v>14</v>
      </c>
      <c r="AX13" s="37">
        <f>AT13*AX3</f>
        <v>0</v>
      </c>
      <c r="AY13" s="37">
        <f>AU13*AY3</f>
        <v>0</v>
      </c>
      <c r="AZ13" s="166">
        <f>AV13*AZ3</f>
        <v>14</v>
      </c>
      <c r="BA13" s="88">
        <f t="shared" si="14"/>
        <v>14</v>
      </c>
      <c r="BB13" s="186">
        <v>16</v>
      </c>
      <c r="BC13" s="186">
        <v>15</v>
      </c>
      <c r="BD13" s="37">
        <v>0</v>
      </c>
      <c r="BE13" s="186">
        <v>15</v>
      </c>
      <c r="BF13" s="185">
        <f t="shared" si="15"/>
        <v>46</v>
      </c>
      <c r="BG13" s="3">
        <f>BB13*BG3</f>
        <v>16</v>
      </c>
      <c r="BH13" s="3">
        <f>BC13*BH3</f>
        <v>15</v>
      </c>
      <c r="BI13" s="85">
        <f>BD13*BI3</f>
        <v>0</v>
      </c>
      <c r="BJ13" s="3">
        <f>BE13*BJ3</f>
        <v>15</v>
      </c>
      <c r="BK13" s="88">
        <f t="shared" si="16"/>
        <v>46</v>
      </c>
      <c r="BL13" s="29">
        <f t="shared" si="17"/>
        <v>662</v>
      </c>
      <c r="BM13" s="38">
        <v>0</v>
      </c>
      <c r="BN13" s="89">
        <f t="shared" si="18"/>
        <v>662</v>
      </c>
      <c r="BO13" s="6">
        <v>8</v>
      </c>
      <c r="BP13" s="186">
        <v>16</v>
      </c>
      <c r="BQ13" s="186">
        <v>15</v>
      </c>
      <c r="BR13" s="186">
        <v>15</v>
      </c>
      <c r="BS13" s="181">
        <f t="shared" si="19"/>
        <v>46</v>
      </c>
      <c r="BT13" s="3">
        <f>BP13*BT3</f>
        <v>64</v>
      </c>
      <c r="BU13" s="3">
        <f>BQ13*BU3</f>
        <v>30</v>
      </c>
      <c r="BV13" s="3">
        <f>BR13*BV3</f>
        <v>30</v>
      </c>
      <c r="BW13" s="86">
        <f t="shared" si="20"/>
        <v>124</v>
      </c>
      <c r="BX13" s="186">
        <v>17</v>
      </c>
      <c r="BY13" s="186">
        <v>17</v>
      </c>
      <c r="BZ13" s="186">
        <v>18</v>
      </c>
      <c r="CA13" s="183">
        <f t="shared" si="21"/>
        <v>52</v>
      </c>
      <c r="CB13" s="3">
        <f>BX13*CB3</f>
        <v>68</v>
      </c>
      <c r="CC13" s="3">
        <f>BY13*CC3</f>
        <v>34</v>
      </c>
      <c r="CD13" s="3">
        <f>BZ13*CD3</f>
        <v>36</v>
      </c>
      <c r="CE13" s="87">
        <f t="shared" si="22"/>
        <v>138</v>
      </c>
      <c r="CF13" s="23">
        <f t="shared" si="23"/>
        <v>262</v>
      </c>
      <c r="CG13" s="186">
        <v>15</v>
      </c>
      <c r="CH13" s="186">
        <v>17</v>
      </c>
      <c r="CI13" s="186">
        <v>17</v>
      </c>
      <c r="CJ13" s="185">
        <f t="shared" si="24"/>
        <v>49</v>
      </c>
      <c r="CK13" s="3">
        <f>CG13*CK3</f>
        <v>60</v>
      </c>
      <c r="CL13" s="3">
        <f>CH13*CL3</f>
        <v>34</v>
      </c>
      <c r="CM13" s="3">
        <f>CI13*CM3</f>
        <v>34</v>
      </c>
      <c r="CN13" s="88">
        <f t="shared" si="25"/>
        <v>128</v>
      </c>
      <c r="CO13" s="186">
        <v>18</v>
      </c>
      <c r="CP13" s="186">
        <v>17</v>
      </c>
      <c r="CQ13" s="186">
        <v>17</v>
      </c>
      <c r="CR13" s="183">
        <f t="shared" si="26"/>
        <v>52</v>
      </c>
      <c r="CS13" s="3">
        <f>CO13*CS3</f>
        <v>72</v>
      </c>
      <c r="CT13" s="3">
        <f>CP13*CT3</f>
        <v>34</v>
      </c>
      <c r="CU13" s="3">
        <f>CQ13*CU3</f>
        <v>34</v>
      </c>
      <c r="CV13" s="88">
        <f t="shared" si="27"/>
        <v>140</v>
      </c>
      <c r="CW13" s="23">
        <f t="shared" si="28"/>
        <v>268</v>
      </c>
      <c r="CX13" s="186">
        <v>19</v>
      </c>
      <c r="CY13" s="186">
        <v>18</v>
      </c>
      <c r="CZ13" s="186">
        <v>19</v>
      </c>
      <c r="DA13" s="185">
        <f t="shared" si="29"/>
        <v>56</v>
      </c>
      <c r="DB13" s="3">
        <f>CX13*DB3</f>
        <v>38</v>
      </c>
      <c r="DC13" s="3">
        <f>CY13*DC3</f>
        <v>36</v>
      </c>
      <c r="DD13" s="3">
        <f>CZ13*DD3</f>
        <v>38</v>
      </c>
      <c r="DE13" s="88">
        <f t="shared" si="30"/>
        <v>112</v>
      </c>
      <c r="DF13" s="37">
        <v>0</v>
      </c>
      <c r="DG13" s="37">
        <v>0</v>
      </c>
      <c r="DH13" s="186">
        <v>17</v>
      </c>
      <c r="DI13" s="185">
        <f t="shared" si="31"/>
        <v>17</v>
      </c>
      <c r="DJ13" s="37">
        <f>DF13*DJ3</f>
        <v>0</v>
      </c>
      <c r="DK13" s="37">
        <f>DG13*DK3</f>
        <v>0</v>
      </c>
      <c r="DL13" s="166">
        <f>DH13*DL3</f>
        <v>17</v>
      </c>
      <c r="DM13" s="88">
        <f t="shared" si="32"/>
        <v>17</v>
      </c>
      <c r="DN13" s="229">
        <v>19</v>
      </c>
      <c r="DO13" s="229">
        <v>17</v>
      </c>
      <c r="DP13" s="37">
        <v>0</v>
      </c>
      <c r="DQ13" s="186">
        <v>18</v>
      </c>
      <c r="DR13" s="185">
        <f t="shared" si="33"/>
        <v>54</v>
      </c>
      <c r="DS13" s="3">
        <f>DN13*DS3</f>
        <v>19</v>
      </c>
      <c r="DT13" s="3">
        <f>DO13*DT3</f>
        <v>17</v>
      </c>
      <c r="DU13" s="85">
        <f>DP13*DU3</f>
        <v>0</v>
      </c>
      <c r="DV13" s="3">
        <f>DQ13*DV3</f>
        <v>18</v>
      </c>
      <c r="DW13" s="88">
        <f t="shared" si="34"/>
        <v>54</v>
      </c>
      <c r="DX13" s="29">
        <f t="shared" si="35"/>
        <v>713</v>
      </c>
      <c r="DY13" s="38">
        <v>0</v>
      </c>
      <c r="DZ13" s="89">
        <f t="shared" si="36"/>
        <v>713</v>
      </c>
      <c r="EA13" s="93">
        <f t="shared" si="37"/>
        <v>1375</v>
      </c>
      <c r="EB13" s="96">
        <v>8</v>
      </c>
      <c r="EC13" s="186">
        <v>18</v>
      </c>
      <c r="ED13" s="186">
        <v>18</v>
      </c>
      <c r="EE13" s="186">
        <v>17</v>
      </c>
      <c r="EF13" s="181">
        <f t="shared" si="38"/>
        <v>53</v>
      </c>
      <c r="EG13" s="3">
        <f>EC13*EG3</f>
        <v>72</v>
      </c>
      <c r="EH13" s="3">
        <f>ED13*EH3</f>
        <v>36</v>
      </c>
      <c r="EI13" s="3">
        <f>EE13*EI3</f>
        <v>34</v>
      </c>
      <c r="EJ13" s="86">
        <f t="shared" si="39"/>
        <v>142</v>
      </c>
      <c r="EK13" s="186">
        <v>21</v>
      </c>
      <c r="EL13" s="186">
        <v>23</v>
      </c>
      <c r="EM13" s="186">
        <v>23</v>
      </c>
      <c r="EN13" s="183">
        <f t="shared" si="40"/>
        <v>67</v>
      </c>
      <c r="EO13" s="3">
        <f>EK13*EO3</f>
        <v>84</v>
      </c>
      <c r="EP13" s="3">
        <f>EL13*EP3</f>
        <v>46</v>
      </c>
      <c r="EQ13" s="3">
        <f>EM13*EQ3</f>
        <v>46</v>
      </c>
      <c r="ER13" s="87">
        <f t="shared" si="41"/>
        <v>176</v>
      </c>
      <c r="ES13" s="23">
        <f t="shared" si="42"/>
        <v>318</v>
      </c>
      <c r="ET13" s="186">
        <v>21</v>
      </c>
      <c r="EU13" s="186">
        <v>22</v>
      </c>
      <c r="EV13" s="186">
        <v>22</v>
      </c>
      <c r="EW13" s="185">
        <f t="shared" si="43"/>
        <v>65</v>
      </c>
      <c r="EX13" s="3">
        <f>ET13*EX3</f>
        <v>84</v>
      </c>
      <c r="EY13" s="3">
        <f>EU13*EY3</f>
        <v>44</v>
      </c>
      <c r="EZ13" s="3">
        <f>EV13*EZ3</f>
        <v>44</v>
      </c>
      <c r="FA13" s="88">
        <f t="shared" si="44"/>
        <v>172</v>
      </c>
      <c r="FB13" s="186">
        <v>22</v>
      </c>
      <c r="FC13" s="186">
        <v>23</v>
      </c>
      <c r="FD13" s="186">
        <v>22</v>
      </c>
      <c r="FE13" s="183">
        <f t="shared" si="45"/>
        <v>67</v>
      </c>
      <c r="FF13" s="3">
        <f>FB13*FF3</f>
        <v>88</v>
      </c>
      <c r="FG13" s="3">
        <f>FC13*FG3</f>
        <v>46</v>
      </c>
      <c r="FH13" s="3">
        <f>FD13*FH3</f>
        <v>44</v>
      </c>
      <c r="FI13" s="88">
        <f t="shared" si="46"/>
        <v>178</v>
      </c>
      <c r="FJ13" s="23">
        <f t="shared" si="47"/>
        <v>350</v>
      </c>
      <c r="FK13" s="186">
        <v>24</v>
      </c>
      <c r="FL13" s="186">
        <v>24</v>
      </c>
      <c r="FM13" s="186">
        <v>23</v>
      </c>
      <c r="FN13" s="185">
        <f t="shared" si="48"/>
        <v>71</v>
      </c>
      <c r="FO13" s="3">
        <f>FK13*FO3</f>
        <v>48</v>
      </c>
      <c r="FP13" s="3">
        <f>FL13*FP3</f>
        <v>48</v>
      </c>
      <c r="FQ13" s="3">
        <f>FM13*FQ3</f>
        <v>46</v>
      </c>
      <c r="FR13" s="88">
        <f t="shared" si="49"/>
        <v>142</v>
      </c>
      <c r="FS13" s="37">
        <v>0</v>
      </c>
      <c r="FT13" s="37">
        <v>0</v>
      </c>
      <c r="FU13" s="186">
        <v>17</v>
      </c>
      <c r="FV13" s="185">
        <f t="shared" si="50"/>
        <v>17</v>
      </c>
      <c r="FW13" s="37">
        <f>FS13*FW3</f>
        <v>0</v>
      </c>
      <c r="FX13" s="37">
        <f>FT13*FX3</f>
        <v>0</v>
      </c>
      <c r="FY13" s="166">
        <f>FU13*FY3</f>
        <v>17</v>
      </c>
      <c r="FZ13" s="88">
        <f t="shared" si="51"/>
        <v>17</v>
      </c>
      <c r="GA13" s="187">
        <v>23</v>
      </c>
      <c r="GB13" s="186">
        <v>23</v>
      </c>
      <c r="GC13" s="37">
        <v>0</v>
      </c>
      <c r="GD13" s="186">
        <v>23</v>
      </c>
      <c r="GE13" s="185">
        <f t="shared" si="52"/>
        <v>69</v>
      </c>
      <c r="GF13" s="3">
        <f>GA13*GF3</f>
        <v>23</v>
      </c>
      <c r="GG13" s="3">
        <f>GB13*GG3</f>
        <v>23</v>
      </c>
      <c r="GH13" s="85">
        <f>GC13*GH3</f>
        <v>0</v>
      </c>
      <c r="GI13" s="3">
        <f>GD13*GI3</f>
        <v>23</v>
      </c>
      <c r="GJ13" s="88">
        <f t="shared" si="53"/>
        <v>69</v>
      </c>
      <c r="GK13" s="29">
        <f t="shared" si="54"/>
        <v>896</v>
      </c>
      <c r="GL13" s="38">
        <v>0</v>
      </c>
      <c r="GM13" s="89">
        <f t="shared" si="55"/>
        <v>896</v>
      </c>
      <c r="GN13" s="93">
        <f t="shared" si="56"/>
        <v>2271</v>
      </c>
      <c r="GO13" s="6">
        <v>8</v>
      </c>
      <c r="GP13" s="28">
        <f t="shared" si="57"/>
        <v>83.186813186813197</v>
      </c>
      <c r="GQ13" s="3" t="s">
        <v>55</v>
      </c>
      <c r="GR13">
        <v>83.19</v>
      </c>
    </row>
    <row r="14" spans="1:201">
      <c r="A14" s="6">
        <v>9</v>
      </c>
      <c r="B14" s="31">
        <f t="shared" si="0"/>
        <v>2270</v>
      </c>
      <c r="C14" s="3" t="s">
        <v>89</v>
      </c>
      <c r="D14" s="186">
        <v>18</v>
      </c>
      <c r="E14" s="186">
        <v>17</v>
      </c>
      <c r="F14" s="186">
        <v>15</v>
      </c>
      <c r="G14" s="181">
        <f t="shared" si="1"/>
        <v>50</v>
      </c>
      <c r="H14" s="3">
        <f>D14*H3</f>
        <v>72</v>
      </c>
      <c r="I14" s="3">
        <f>E14*I3</f>
        <v>34</v>
      </c>
      <c r="J14" s="3">
        <f>F14*J3</f>
        <v>30</v>
      </c>
      <c r="K14" s="86">
        <f t="shared" si="2"/>
        <v>136</v>
      </c>
      <c r="L14" s="186">
        <v>17</v>
      </c>
      <c r="M14" s="186">
        <v>17</v>
      </c>
      <c r="N14" s="186">
        <v>17</v>
      </c>
      <c r="O14" s="183">
        <f t="shared" si="3"/>
        <v>51</v>
      </c>
      <c r="P14" s="3">
        <f>L14*P3</f>
        <v>68</v>
      </c>
      <c r="Q14" s="3">
        <f>M14*Q3</f>
        <v>34</v>
      </c>
      <c r="R14" s="3">
        <f>N14*R3</f>
        <v>34</v>
      </c>
      <c r="S14" s="87">
        <f t="shared" si="4"/>
        <v>136</v>
      </c>
      <c r="T14" s="23">
        <f t="shared" si="5"/>
        <v>272</v>
      </c>
      <c r="U14" s="186">
        <v>15</v>
      </c>
      <c r="V14" s="186">
        <v>15</v>
      </c>
      <c r="W14" s="186">
        <v>15</v>
      </c>
      <c r="X14" s="185">
        <f t="shared" si="6"/>
        <v>45</v>
      </c>
      <c r="Y14" s="3">
        <f>U14*Y3</f>
        <v>60</v>
      </c>
      <c r="Z14" s="3">
        <f>V14*Z3</f>
        <v>30</v>
      </c>
      <c r="AA14" s="3">
        <f>W14*AA3</f>
        <v>30</v>
      </c>
      <c r="AB14" s="88">
        <f t="shared" si="7"/>
        <v>120</v>
      </c>
      <c r="AC14" s="186">
        <v>17</v>
      </c>
      <c r="AD14" s="186">
        <v>18</v>
      </c>
      <c r="AE14" s="186">
        <v>17</v>
      </c>
      <c r="AF14" s="183">
        <f t="shared" si="8"/>
        <v>52</v>
      </c>
      <c r="AG14" s="3">
        <f>AC14*AG3</f>
        <v>68</v>
      </c>
      <c r="AH14" s="3">
        <f>AD14*AH3</f>
        <v>36</v>
      </c>
      <c r="AI14" s="3">
        <f>AE14*AI3</f>
        <v>34</v>
      </c>
      <c r="AJ14" s="88">
        <f t="shared" si="9"/>
        <v>138</v>
      </c>
      <c r="AK14" s="23">
        <f t="shared" si="10"/>
        <v>258</v>
      </c>
      <c r="AL14" s="186">
        <v>14</v>
      </c>
      <c r="AM14" s="186">
        <v>14</v>
      </c>
      <c r="AN14" s="186">
        <v>15</v>
      </c>
      <c r="AO14" s="185">
        <f t="shared" si="11"/>
        <v>43</v>
      </c>
      <c r="AP14" s="3">
        <f>AL14*AP3</f>
        <v>28</v>
      </c>
      <c r="AQ14" s="3">
        <f>AM14*AQ3</f>
        <v>28</v>
      </c>
      <c r="AR14" s="3">
        <f>AN14*AR3</f>
        <v>30</v>
      </c>
      <c r="AS14" s="88">
        <f t="shared" si="12"/>
        <v>86</v>
      </c>
      <c r="AT14" s="37">
        <v>0</v>
      </c>
      <c r="AU14" s="37">
        <v>0</v>
      </c>
      <c r="AV14" s="186">
        <v>15</v>
      </c>
      <c r="AW14" s="185">
        <f t="shared" si="13"/>
        <v>15</v>
      </c>
      <c r="AX14" s="37">
        <f>AT14*AX3</f>
        <v>0</v>
      </c>
      <c r="AY14" s="37">
        <f>AU14*AY3</f>
        <v>0</v>
      </c>
      <c r="AZ14" s="166">
        <f>AV14*AZ3</f>
        <v>15</v>
      </c>
      <c r="BA14" s="88">
        <f t="shared" si="14"/>
        <v>15</v>
      </c>
      <c r="BB14" s="186">
        <v>16</v>
      </c>
      <c r="BC14" s="186">
        <v>15</v>
      </c>
      <c r="BD14" s="37">
        <v>0</v>
      </c>
      <c r="BE14" s="186">
        <v>14</v>
      </c>
      <c r="BF14" s="185">
        <f t="shared" si="15"/>
        <v>45</v>
      </c>
      <c r="BG14" s="3">
        <f>BB14*BG3</f>
        <v>16</v>
      </c>
      <c r="BH14" s="3">
        <f>BC14*BH3</f>
        <v>15</v>
      </c>
      <c r="BI14" s="85">
        <f>BD14*BI3</f>
        <v>0</v>
      </c>
      <c r="BJ14" s="3">
        <f>BE14*BJ3</f>
        <v>14</v>
      </c>
      <c r="BK14" s="88">
        <f t="shared" si="16"/>
        <v>45</v>
      </c>
      <c r="BL14" s="29">
        <f t="shared" si="17"/>
        <v>676</v>
      </c>
      <c r="BM14" s="38">
        <v>0</v>
      </c>
      <c r="BN14" s="89">
        <f t="shared" si="18"/>
        <v>676</v>
      </c>
      <c r="BO14" s="6">
        <v>9</v>
      </c>
      <c r="BP14" s="186">
        <v>18</v>
      </c>
      <c r="BQ14" s="186">
        <v>17</v>
      </c>
      <c r="BR14" s="186">
        <v>15</v>
      </c>
      <c r="BS14" s="181">
        <f t="shared" si="19"/>
        <v>50</v>
      </c>
      <c r="BT14" s="3">
        <f>BP14*BT3</f>
        <v>72</v>
      </c>
      <c r="BU14" s="3">
        <f>BQ14*BU3</f>
        <v>34</v>
      </c>
      <c r="BV14" s="3">
        <f>BR14*BV3</f>
        <v>30</v>
      </c>
      <c r="BW14" s="86">
        <f t="shared" si="20"/>
        <v>136</v>
      </c>
      <c r="BX14" s="186">
        <v>19</v>
      </c>
      <c r="BY14" s="186">
        <v>18</v>
      </c>
      <c r="BZ14" s="186">
        <v>18</v>
      </c>
      <c r="CA14" s="183">
        <f t="shared" si="21"/>
        <v>55</v>
      </c>
      <c r="CB14" s="3">
        <f>BX14*CB3</f>
        <v>76</v>
      </c>
      <c r="CC14" s="3">
        <f>BY14*CC3</f>
        <v>36</v>
      </c>
      <c r="CD14" s="3">
        <f>BZ14*CD3</f>
        <v>36</v>
      </c>
      <c r="CE14" s="87">
        <f t="shared" si="22"/>
        <v>148</v>
      </c>
      <c r="CF14" s="23">
        <f t="shared" si="23"/>
        <v>284</v>
      </c>
      <c r="CG14" s="186">
        <v>15</v>
      </c>
      <c r="CH14" s="186">
        <v>18</v>
      </c>
      <c r="CI14" s="186">
        <v>16</v>
      </c>
      <c r="CJ14" s="185">
        <f t="shared" si="24"/>
        <v>49</v>
      </c>
      <c r="CK14" s="3">
        <f>CG14*CK3</f>
        <v>60</v>
      </c>
      <c r="CL14" s="3">
        <f>CH14*CL3</f>
        <v>36</v>
      </c>
      <c r="CM14" s="3">
        <f>CI14*CM3</f>
        <v>32</v>
      </c>
      <c r="CN14" s="88">
        <f t="shared" si="25"/>
        <v>128</v>
      </c>
      <c r="CO14" s="186">
        <v>17</v>
      </c>
      <c r="CP14" s="186">
        <v>18</v>
      </c>
      <c r="CQ14" s="186">
        <v>17</v>
      </c>
      <c r="CR14" s="183">
        <f t="shared" si="26"/>
        <v>52</v>
      </c>
      <c r="CS14" s="3">
        <f>CO14*CS3</f>
        <v>68</v>
      </c>
      <c r="CT14" s="3">
        <f>CP14*CT3</f>
        <v>36</v>
      </c>
      <c r="CU14" s="3">
        <f>CQ14*CU3</f>
        <v>34</v>
      </c>
      <c r="CV14" s="88">
        <f t="shared" si="27"/>
        <v>138</v>
      </c>
      <c r="CW14" s="23">
        <f t="shared" si="28"/>
        <v>266</v>
      </c>
      <c r="CX14" s="186">
        <v>15</v>
      </c>
      <c r="CY14" s="186">
        <v>14</v>
      </c>
      <c r="CZ14" s="186">
        <v>15</v>
      </c>
      <c r="DA14" s="185">
        <f t="shared" si="29"/>
        <v>44</v>
      </c>
      <c r="DB14" s="3">
        <f>CX14*DB3</f>
        <v>30</v>
      </c>
      <c r="DC14" s="3">
        <f>CY14*DC3</f>
        <v>28</v>
      </c>
      <c r="DD14" s="3">
        <f>CZ14*DD3</f>
        <v>30</v>
      </c>
      <c r="DE14" s="88">
        <f t="shared" si="30"/>
        <v>88</v>
      </c>
      <c r="DF14" s="37">
        <v>0</v>
      </c>
      <c r="DG14" s="37">
        <v>0</v>
      </c>
      <c r="DH14" s="186">
        <v>15</v>
      </c>
      <c r="DI14" s="185">
        <f t="shared" si="31"/>
        <v>15</v>
      </c>
      <c r="DJ14" s="37">
        <f>DF14*DJ3</f>
        <v>0</v>
      </c>
      <c r="DK14" s="37">
        <f>DG14*DK3</f>
        <v>0</v>
      </c>
      <c r="DL14" s="166">
        <f>DH14*DL3</f>
        <v>15</v>
      </c>
      <c r="DM14" s="88">
        <f t="shared" si="32"/>
        <v>15</v>
      </c>
      <c r="DN14" s="229">
        <v>20</v>
      </c>
      <c r="DO14" s="229">
        <v>17</v>
      </c>
      <c r="DP14" s="37">
        <v>0</v>
      </c>
      <c r="DQ14" s="186">
        <v>18</v>
      </c>
      <c r="DR14" s="185">
        <f t="shared" si="33"/>
        <v>55</v>
      </c>
      <c r="DS14" s="3">
        <f>DN14*DS3</f>
        <v>20</v>
      </c>
      <c r="DT14" s="3">
        <f>DO14*DT3</f>
        <v>17</v>
      </c>
      <c r="DU14" s="85">
        <f>DP14*DU3</f>
        <v>0</v>
      </c>
      <c r="DV14" s="3">
        <f>DQ14*DV3</f>
        <v>18</v>
      </c>
      <c r="DW14" s="88">
        <f t="shared" si="34"/>
        <v>55</v>
      </c>
      <c r="DX14" s="29">
        <f t="shared" si="35"/>
        <v>708</v>
      </c>
      <c r="DY14" s="38">
        <v>0</v>
      </c>
      <c r="DZ14" s="89">
        <f t="shared" si="36"/>
        <v>708</v>
      </c>
      <c r="EA14" s="93">
        <f t="shared" si="37"/>
        <v>1384</v>
      </c>
      <c r="EB14" s="96">
        <v>9</v>
      </c>
      <c r="EC14" s="186">
        <v>22</v>
      </c>
      <c r="ED14" s="186">
        <v>22</v>
      </c>
      <c r="EE14" s="186">
        <v>16</v>
      </c>
      <c r="EF14" s="181">
        <f t="shared" si="38"/>
        <v>60</v>
      </c>
      <c r="EG14" s="3">
        <f>EC14*EG3</f>
        <v>88</v>
      </c>
      <c r="EH14" s="3">
        <f>ED14*EH3</f>
        <v>44</v>
      </c>
      <c r="EI14" s="3">
        <f>EE14*EI3</f>
        <v>32</v>
      </c>
      <c r="EJ14" s="86">
        <f t="shared" si="39"/>
        <v>164</v>
      </c>
      <c r="EK14" s="186">
        <v>24</v>
      </c>
      <c r="EL14" s="186">
        <v>24</v>
      </c>
      <c r="EM14" s="186">
        <v>24</v>
      </c>
      <c r="EN14" s="183">
        <f t="shared" si="40"/>
        <v>72</v>
      </c>
      <c r="EO14" s="3">
        <f>EK14*EO3</f>
        <v>96</v>
      </c>
      <c r="EP14" s="3">
        <f>EL14*EP3</f>
        <v>48</v>
      </c>
      <c r="EQ14" s="3">
        <f>EM14*EQ3</f>
        <v>48</v>
      </c>
      <c r="ER14" s="87">
        <f t="shared" si="41"/>
        <v>192</v>
      </c>
      <c r="ES14" s="23">
        <f t="shared" si="42"/>
        <v>356</v>
      </c>
      <c r="ET14" s="186">
        <v>20</v>
      </c>
      <c r="EU14" s="186">
        <v>22</v>
      </c>
      <c r="EV14" s="186">
        <v>21</v>
      </c>
      <c r="EW14" s="185">
        <f t="shared" si="43"/>
        <v>63</v>
      </c>
      <c r="EX14" s="3">
        <f>ET14*EX3</f>
        <v>80</v>
      </c>
      <c r="EY14" s="3">
        <f>EU14*EY3</f>
        <v>44</v>
      </c>
      <c r="EZ14" s="3">
        <f>EV14*EZ3</f>
        <v>42</v>
      </c>
      <c r="FA14" s="88">
        <f t="shared" si="44"/>
        <v>166</v>
      </c>
      <c r="FB14" s="186">
        <v>21</v>
      </c>
      <c r="FC14" s="186">
        <v>21</v>
      </c>
      <c r="FD14" s="186">
        <v>21</v>
      </c>
      <c r="FE14" s="183">
        <f t="shared" si="45"/>
        <v>63</v>
      </c>
      <c r="FF14" s="3">
        <f>FB14*FF3</f>
        <v>84</v>
      </c>
      <c r="FG14" s="3">
        <f>FC14*FG3</f>
        <v>42</v>
      </c>
      <c r="FH14" s="3">
        <f>FD14*FH3</f>
        <v>42</v>
      </c>
      <c r="FI14" s="88">
        <f t="shared" si="46"/>
        <v>168</v>
      </c>
      <c r="FJ14" s="23">
        <f t="shared" si="47"/>
        <v>334</v>
      </c>
      <c r="FK14" s="186">
        <v>18</v>
      </c>
      <c r="FL14" s="186">
        <v>18</v>
      </c>
      <c r="FM14" s="186">
        <v>19</v>
      </c>
      <c r="FN14" s="185">
        <f t="shared" si="48"/>
        <v>55</v>
      </c>
      <c r="FO14" s="3">
        <f>FK14*FO3</f>
        <v>36</v>
      </c>
      <c r="FP14" s="3">
        <f>FL14*FP3</f>
        <v>36</v>
      </c>
      <c r="FQ14" s="3">
        <f>FM14*FQ3</f>
        <v>38</v>
      </c>
      <c r="FR14" s="88">
        <f t="shared" si="49"/>
        <v>110</v>
      </c>
      <c r="FS14" s="37">
        <v>0</v>
      </c>
      <c r="FT14" s="37">
        <v>0</v>
      </c>
      <c r="FU14" s="186">
        <v>17</v>
      </c>
      <c r="FV14" s="185">
        <f t="shared" si="50"/>
        <v>17</v>
      </c>
      <c r="FW14" s="37">
        <f>FS14*FW3</f>
        <v>0</v>
      </c>
      <c r="FX14" s="37">
        <f>FT14*FX3</f>
        <v>0</v>
      </c>
      <c r="FY14" s="166">
        <f>FU14*FY3</f>
        <v>17</v>
      </c>
      <c r="FZ14" s="88">
        <f t="shared" si="51"/>
        <v>17</v>
      </c>
      <c r="GA14" s="187">
        <v>24</v>
      </c>
      <c r="GB14" s="186">
        <v>23</v>
      </c>
      <c r="GC14" s="37">
        <v>0</v>
      </c>
      <c r="GD14" s="186">
        <v>22</v>
      </c>
      <c r="GE14" s="185">
        <f t="shared" si="52"/>
        <v>69</v>
      </c>
      <c r="GF14" s="3">
        <f>GA14*GF3</f>
        <v>24</v>
      </c>
      <c r="GG14" s="3">
        <f>GB14*GG3</f>
        <v>23</v>
      </c>
      <c r="GH14" s="85">
        <f>GC14*GH3</f>
        <v>0</v>
      </c>
      <c r="GI14" s="3">
        <f>GD14*GI3</f>
        <v>22</v>
      </c>
      <c r="GJ14" s="88">
        <f t="shared" si="53"/>
        <v>69</v>
      </c>
      <c r="GK14" s="29">
        <f t="shared" si="54"/>
        <v>886</v>
      </c>
      <c r="GL14" s="38">
        <v>0</v>
      </c>
      <c r="GM14" s="89">
        <f t="shared" si="55"/>
        <v>886</v>
      </c>
      <c r="GN14" s="93">
        <f t="shared" si="56"/>
        <v>2270</v>
      </c>
      <c r="GO14" s="6">
        <v>9</v>
      </c>
      <c r="GP14" s="28">
        <f t="shared" si="57"/>
        <v>83.150183150183153</v>
      </c>
      <c r="GQ14" s="3" t="s">
        <v>89</v>
      </c>
      <c r="GR14">
        <v>83.15</v>
      </c>
    </row>
    <row r="15" spans="1:201">
      <c r="A15" s="6">
        <v>10</v>
      </c>
      <c r="B15" s="31">
        <f t="shared" si="0"/>
        <v>2225</v>
      </c>
      <c r="C15" s="3" t="s">
        <v>111</v>
      </c>
      <c r="D15" s="186">
        <v>16</v>
      </c>
      <c r="E15" s="186">
        <v>16</v>
      </c>
      <c r="F15" s="186">
        <v>15</v>
      </c>
      <c r="G15" s="181">
        <f t="shared" si="1"/>
        <v>47</v>
      </c>
      <c r="H15" s="3">
        <f>D15*H3</f>
        <v>64</v>
      </c>
      <c r="I15" s="3">
        <f>E15*I3</f>
        <v>32</v>
      </c>
      <c r="J15" s="3">
        <f>F15*J3</f>
        <v>30</v>
      </c>
      <c r="K15" s="86">
        <f t="shared" si="2"/>
        <v>126</v>
      </c>
      <c r="L15" s="186">
        <v>18</v>
      </c>
      <c r="M15" s="186">
        <v>17</v>
      </c>
      <c r="N15" s="186">
        <v>16</v>
      </c>
      <c r="O15" s="183">
        <f t="shared" si="3"/>
        <v>51</v>
      </c>
      <c r="P15" s="3">
        <f>L15*P3</f>
        <v>72</v>
      </c>
      <c r="Q15" s="3">
        <f>M15*Q3</f>
        <v>34</v>
      </c>
      <c r="R15" s="3">
        <f>N15*R3</f>
        <v>32</v>
      </c>
      <c r="S15" s="87">
        <f t="shared" si="4"/>
        <v>138</v>
      </c>
      <c r="T15" s="23">
        <f t="shared" si="5"/>
        <v>264</v>
      </c>
      <c r="U15" s="186">
        <v>17</v>
      </c>
      <c r="V15" s="186">
        <v>17</v>
      </c>
      <c r="W15" s="186">
        <v>17</v>
      </c>
      <c r="X15" s="185">
        <f t="shared" si="6"/>
        <v>51</v>
      </c>
      <c r="Y15" s="3">
        <f>U15*Y3</f>
        <v>68</v>
      </c>
      <c r="Z15" s="3">
        <f>V15*Z3</f>
        <v>34</v>
      </c>
      <c r="AA15" s="3">
        <f>W15*AA3</f>
        <v>34</v>
      </c>
      <c r="AB15" s="88">
        <f t="shared" si="7"/>
        <v>136</v>
      </c>
      <c r="AC15" s="186">
        <v>16</v>
      </c>
      <c r="AD15" s="186">
        <v>16</v>
      </c>
      <c r="AE15" s="186">
        <v>17</v>
      </c>
      <c r="AF15" s="183">
        <f t="shared" si="8"/>
        <v>49</v>
      </c>
      <c r="AG15" s="3">
        <f>AC15*AG3</f>
        <v>64</v>
      </c>
      <c r="AH15" s="3">
        <f>AD15*AH3</f>
        <v>32</v>
      </c>
      <c r="AI15" s="3">
        <f>AE15*AI3</f>
        <v>34</v>
      </c>
      <c r="AJ15" s="88">
        <f t="shared" si="9"/>
        <v>130</v>
      </c>
      <c r="AK15" s="23">
        <f t="shared" si="10"/>
        <v>266</v>
      </c>
      <c r="AL15" s="186">
        <v>14</v>
      </c>
      <c r="AM15" s="186">
        <v>14</v>
      </c>
      <c r="AN15" s="186">
        <v>16</v>
      </c>
      <c r="AO15" s="185">
        <f t="shared" si="11"/>
        <v>44</v>
      </c>
      <c r="AP15" s="3">
        <f>AL15*AP3</f>
        <v>28</v>
      </c>
      <c r="AQ15" s="3">
        <f>AM15*AQ3</f>
        <v>28</v>
      </c>
      <c r="AR15" s="3">
        <f>AN15*AR3</f>
        <v>32</v>
      </c>
      <c r="AS15" s="88">
        <f t="shared" si="12"/>
        <v>88</v>
      </c>
      <c r="AT15" s="37">
        <v>0</v>
      </c>
      <c r="AU15" s="37">
        <v>0</v>
      </c>
      <c r="AV15" s="186">
        <v>14</v>
      </c>
      <c r="AW15" s="185">
        <f t="shared" si="13"/>
        <v>14</v>
      </c>
      <c r="AX15" s="37">
        <f>AT15*AX3</f>
        <v>0</v>
      </c>
      <c r="AY15" s="37">
        <f>AU15*AY3</f>
        <v>0</v>
      </c>
      <c r="AZ15" s="166">
        <f>AV15*AZ3</f>
        <v>14</v>
      </c>
      <c r="BA15" s="88">
        <f t="shared" si="14"/>
        <v>14</v>
      </c>
      <c r="BB15" s="186">
        <v>15</v>
      </c>
      <c r="BC15" s="186">
        <v>14</v>
      </c>
      <c r="BD15" s="37">
        <v>0</v>
      </c>
      <c r="BE15" s="186">
        <v>14</v>
      </c>
      <c r="BF15" s="185">
        <f t="shared" si="15"/>
        <v>43</v>
      </c>
      <c r="BG15" s="3">
        <f>BB15*BG3</f>
        <v>15</v>
      </c>
      <c r="BH15" s="3">
        <f>BC15*BH3</f>
        <v>14</v>
      </c>
      <c r="BI15" s="85">
        <f>BD15*BI3</f>
        <v>0</v>
      </c>
      <c r="BJ15" s="3">
        <f>BE15*BJ3</f>
        <v>14</v>
      </c>
      <c r="BK15" s="88">
        <f t="shared" si="16"/>
        <v>43</v>
      </c>
      <c r="BL15" s="29">
        <f t="shared" si="17"/>
        <v>675</v>
      </c>
      <c r="BM15" s="38">
        <v>0</v>
      </c>
      <c r="BN15" s="89">
        <f t="shared" si="18"/>
        <v>675</v>
      </c>
      <c r="BO15" s="6">
        <v>10</v>
      </c>
      <c r="BP15" s="186">
        <v>16</v>
      </c>
      <c r="BQ15" s="186">
        <v>16</v>
      </c>
      <c r="BR15" s="186">
        <v>16</v>
      </c>
      <c r="BS15" s="181">
        <f t="shared" si="19"/>
        <v>48</v>
      </c>
      <c r="BT15" s="3">
        <f>BP15*BT3</f>
        <v>64</v>
      </c>
      <c r="BU15" s="3">
        <f>BQ15*BU3</f>
        <v>32</v>
      </c>
      <c r="BV15" s="3">
        <f>BR15*BV3</f>
        <v>32</v>
      </c>
      <c r="BW15" s="86">
        <f t="shared" si="20"/>
        <v>128</v>
      </c>
      <c r="BX15" s="186">
        <v>18</v>
      </c>
      <c r="BY15" s="186">
        <v>18</v>
      </c>
      <c r="BZ15" s="186">
        <v>17</v>
      </c>
      <c r="CA15" s="183">
        <f t="shared" si="21"/>
        <v>53</v>
      </c>
      <c r="CB15" s="3">
        <f>BX15*CB3</f>
        <v>72</v>
      </c>
      <c r="CC15" s="3">
        <f>BY15*CC3</f>
        <v>36</v>
      </c>
      <c r="CD15" s="3">
        <f>BZ15*CD3</f>
        <v>34</v>
      </c>
      <c r="CE15" s="87">
        <f t="shared" si="22"/>
        <v>142</v>
      </c>
      <c r="CF15" s="23">
        <f t="shared" si="23"/>
        <v>270</v>
      </c>
      <c r="CG15" s="186">
        <v>17</v>
      </c>
      <c r="CH15" s="186">
        <v>17</v>
      </c>
      <c r="CI15" s="186">
        <v>17</v>
      </c>
      <c r="CJ15" s="185">
        <f t="shared" si="24"/>
        <v>51</v>
      </c>
      <c r="CK15" s="3">
        <f>CG15*CK3</f>
        <v>68</v>
      </c>
      <c r="CL15" s="3">
        <f>CH15*CL3</f>
        <v>34</v>
      </c>
      <c r="CM15" s="3">
        <f>CI15*CM3</f>
        <v>34</v>
      </c>
      <c r="CN15" s="88">
        <f t="shared" si="25"/>
        <v>136</v>
      </c>
      <c r="CO15" s="186">
        <v>17</v>
      </c>
      <c r="CP15" s="186">
        <v>17</v>
      </c>
      <c r="CQ15" s="186">
        <v>16</v>
      </c>
      <c r="CR15" s="183">
        <f t="shared" si="26"/>
        <v>50</v>
      </c>
      <c r="CS15" s="3">
        <f>CO15*CS3</f>
        <v>68</v>
      </c>
      <c r="CT15" s="3">
        <f>CP15*CT3</f>
        <v>34</v>
      </c>
      <c r="CU15" s="3">
        <f>CQ15*CU3</f>
        <v>32</v>
      </c>
      <c r="CV15" s="88">
        <f t="shared" si="27"/>
        <v>134</v>
      </c>
      <c r="CW15" s="23">
        <f t="shared" si="28"/>
        <v>270</v>
      </c>
      <c r="CX15" s="186">
        <v>15</v>
      </c>
      <c r="CY15" s="186">
        <v>15</v>
      </c>
      <c r="CZ15" s="186">
        <v>16</v>
      </c>
      <c r="DA15" s="185">
        <f t="shared" si="29"/>
        <v>46</v>
      </c>
      <c r="DB15" s="3">
        <f>CX15*DB3</f>
        <v>30</v>
      </c>
      <c r="DC15" s="3">
        <f>CY15*DC3</f>
        <v>30</v>
      </c>
      <c r="DD15" s="3">
        <f>CZ15*DD3</f>
        <v>32</v>
      </c>
      <c r="DE15" s="88">
        <f t="shared" si="30"/>
        <v>92</v>
      </c>
      <c r="DF15" s="37">
        <v>0</v>
      </c>
      <c r="DG15" s="37">
        <v>0</v>
      </c>
      <c r="DH15" s="186">
        <v>14</v>
      </c>
      <c r="DI15" s="185">
        <f t="shared" si="31"/>
        <v>14</v>
      </c>
      <c r="DJ15" s="37">
        <f>DF15*DJ3</f>
        <v>0</v>
      </c>
      <c r="DK15" s="37">
        <f>DG15*DK3</f>
        <v>0</v>
      </c>
      <c r="DL15" s="166">
        <f>DH15*DL3</f>
        <v>14</v>
      </c>
      <c r="DM15" s="88">
        <f t="shared" si="32"/>
        <v>14</v>
      </c>
      <c r="DN15" s="229">
        <v>18</v>
      </c>
      <c r="DO15" s="229">
        <v>16</v>
      </c>
      <c r="DP15" s="37">
        <v>0</v>
      </c>
      <c r="DQ15" s="186">
        <v>17</v>
      </c>
      <c r="DR15" s="185">
        <f t="shared" si="33"/>
        <v>51</v>
      </c>
      <c r="DS15" s="3">
        <f>DN15*DS3</f>
        <v>18</v>
      </c>
      <c r="DT15" s="3">
        <f>DO15*DT3</f>
        <v>16</v>
      </c>
      <c r="DU15" s="85">
        <f>DP15*DU3</f>
        <v>0</v>
      </c>
      <c r="DV15" s="3">
        <f>DQ15*DV3</f>
        <v>17</v>
      </c>
      <c r="DW15" s="88">
        <f t="shared" si="34"/>
        <v>51</v>
      </c>
      <c r="DX15" s="29">
        <f t="shared" si="35"/>
        <v>697</v>
      </c>
      <c r="DY15" s="38">
        <v>0</v>
      </c>
      <c r="DZ15" s="89">
        <f t="shared" si="36"/>
        <v>697</v>
      </c>
      <c r="EA15" s="93">
        <f t="shared" si="37"/>
        <v>1372</v>
      </c>
      <c r="EB15" s="96">
        <v>10</v>
      </c>
      <c r="EC15" s="186">
        <v>18</v>
      </c>
      <c r="ED15" s="186">
        <v>19</v>
      </c>
      <c r="EE15" s="186">
        <v>18</v>
      </c>
      <c r="EF15" s="181">
        <f t="shared" si="38"/>
        <v>55</v>
      </c>
      <c r="EG15" s="3">
        <f>EC15*EG3</f>
        <v>72</v>
      </c>
      <c r="EH15" s="3">
        <f>ED15*EH3</f>
        <v>38</v>
      </c>
      <c r="EI15" s="3">
        <f>EE15*EI3</f>
        <v>36</v>
      </c>
      <c r="EJ15" s="86">
        <f t="shared" si="39"/>
        <v>146</v>
      </c>
      <c r="EK15" s="186">
        <v>23</v>
      </c>
      <c r="EL15" s="186">
        <v>23</v>
      </c>
      <c r="EM15" s="186">
        <v>22</v>
      </c>
      <c r="EN15" s="183">
        <f t="shared" si="40"/>
        <v>68</v>
      </c>
      <c r="EO15" s="3">
        <f>EK15*EO3</f>
        <v>92</v>
      </c>
      <c r="EP15" s="3">
        <f>EL15*EP3</f>
        <v>46</v>
      </c>
      <c r="EQ15" s="3">
        <f>EM15*EQ3</f>
        <v>44</v>
      </c>
      <c r="ER15" s="87">
        <f t="shared" si="41"/>
        <v>182</v>
      </c>
      <c r="ES15" s="23">
        <f t="shared" si="42"/>
        <v>328</v>
      </c>
      <c r="ET15" s="186">
        <v>20</v>
      </c>
      <c r="EU15" s="186">
        <v>20</v>
      </c>
      <c r="EV15" s="186">
        <v>21</v>
      </c>
      <c r="EW15" s="185">
        <f t="shared" si="43"/>
        <v>61</v>
      </c>
      <c r="EX15" s="3">
        <f>ET15*EX3</f>
        <v>80</v>
      </c>
      <c r="EY15" s="3">
        <f>EU15*EY3</f>
        <v>40</v>
      </c>
      <c r="EZ15" s="3">
        <f>EV15*EZ3</f>
        <v>42</v>
      </c>
      <c r="FA15" s="88">
        <f t="shared" si="44"/>
        <v>162</v>
      </c>
      <c r="FB15" s="186">
        <v>20</v>
      </c>
      <c r="FC15" s="186">
        <v>20</v>
      </c>
      <c r="FD15" s="186">
        <v>20</v>
      </c>
      <c r="FE15" s="183">
        <f t="shared" si="45"/>
        <v>60</v>
      </c>
      <c r="FF15" s="3">
        <f>FB15*FF3</f>
        <v>80</v>
      </c>
      <c r="FG15" s="3">
        <f>FC15*FG3</f>
        <v>40</v>
      </c>
      <c r="FH15" s="3">
        <f>FD15*FH3</f>
        <v>40</v>
      </c>
      <c r="FI15" s="88">
        <f t="shared" si="46"/>
        <v>160</v>
      </c>
      <c r="FJ15" s="23">
        <f t="shared" si="47"/>
        <v>322</v>
      </c>
      <c r="FK15" s="186">
        <v>19</v>
      </c>
      <c r="FL15" s="186">
        <v>19</v>
      </c>
      <c r="FM15" s="186">
        <v>21</v>
      </c>
      <c r="FN15" s="185">
        <f t="shared" si="48"/>
        <v>59</v>
      </c>
      <c r="FO15" s="3">
        <f>FK15*FO3</f>
        <v>38</v>
      </c>
      <c r="FP15" s="3">
        <f>FL15*FP3</f>
        <v>38</v>
      </c>
      <c r="FQ15" s="3">
        <f>FM15*FQ3</f>
        <v>42</v>
      </c>
      <c r="FR15" s="88">
        <f t="shared" si="49"/>
        <v>118</v>
      </c>
      <c r="FS15" s="37">
        <v>0</v>
      </c>
      <c r="FT15" s="37">
        <v>0</v>
      </c>
      <c r="FU15" s="186">
        <v>18</v>
      </c>
      <c r="FV15" s="185">
        <f t="shared" si="50"/>
        <v>18</v>
      </c>
      <c r="FW15" s="37">
        <f>FS15*FW3</f>
        <v>0</v>
      </c>
      <c r="FX15" s="37">
        <f>FT15*FX3</f>
        <v>0</v>
      </c>
      <c r="FY15" s="166">
        <f>FU15*FY3</f>
        <v>18</v>
      </c>
      <c r="FZ15" s="88">
        <f t="shared" si="51"/>
        <v>18</v>
      </c>
      <c r="GA15" s="187">
        <v>23</v>
      </c>
      <c r="GB15" s="186">
        <v>23</v>
      </c>
      <c r="GC15" s="37">
        <v>0</v>
      </c>
      <c r="GD15" s="186">
        <v>21</v>
      </c>
      <c r="GE15" s="185">
        <f t="shared" si="52"/>
        <v>67</v>
      </c>
      <c r="GF15" s="3">
        <f>GA15*GF3</f>
        <v>23</v>
      </c>
      <c r="GG15" s="3">
        <f>GB15*GG3</f>
        <v>23</v>
      </c>
      <c r="GH15" s="85">
        <f>GC15*GH3</f>
        <v>0</v>
      </c>
      <c r="GI15" s="3">
        <f>GD15*GI3</f>
        <v>21</v>
      </c>
      <c r="GJ15" s="88">
        <f t="shared" si="53"/>
        <v>67</v>
      </c>
      <c r="GK15" s="29">
        <f t="shared" si="54"/>
        <v>853</v>
      </c>
      <c r="GL15" s="38">
        <v>0</v>
      </c>
      <c r="GM15" s="89">
        <f t="shared" si="55"/>
        <v>853</v>
      </c>
      <c r="GN15" s="93">
        <f t="shared" si="56"/>
        <v>2225</v>
      </c>
      <c r="GO15" s="6">
        <v>10</v>
      </c>
      <c r="GP15" s="28">
        <f t="shared" si="57"/>
        <v>81.501831501831504</v>
      </c>
      <c r="GQ15" s="3" t="s">
        <v>111</v>
      </c>
      <c r="GR15">
        <v>81.5</v>
      </c>
    </row>
    <row r="16" spans="1:201">
      <c r="A16" s="6">
        <v>11</v>
      </c>
      <c r="B16" s="31">
        <f t="shared" ref="B16:B26" si="58">GN16</f>
        <v>1367</v>
      </c>
      <c r="C16" s="3" t="s">
        <v>47</v>
      </c>
      <c r="D16" s="186">
        <v>16</v>
      </c>
      <c r="E16" s="186">
        <v>15</v>
      </c>
      <c r="F16" s="186">
        <v>14</v>
      </c>
      <c r="G16" s="181">
        <f t="shared" ref="G16:G22" si="59">SUM(D16:F16)</f>
        <v>45</v>
      </c>
      <c r="H16" s="3">
        <f>D16*H3</f>
        <v>64</v>
      </c>
      <c r="I16" s="3">
        <f t="shared" ref="I16:J16" si="60">E16*I3</f>
        <v>30</v>
      </c>
      <c r="J16" s="3">
        <f t="shared" si="60"/>
        <v>28</v>
      </c>
      <c r="K16" s="86">
        <f t="shared" ref="K16:K25" si="61">SUM(H16:J16)</f>
        <v>122</v>
      </c>
      <c r="L16" s="186">
        <v>17</v>
      </c>
      <c r="M16" s="186">
        <v>16</v>
      </c>
      <c r="N16" s="186">
        <v>16</v>
      </c>
      <c r="O16" s="183">
        <f t="shared" ref="O16:O22" si="62">N16+M16+L16</f>
        <v>49</v>
      </c>
      <c r="P16" s="3">
        <f t="shared" ref="P16:R16" si="63">L16*P3</f>
        <v>68</v>
      </c>
      <c r="Q16" s="3">
        <f t="shared" si="63"/>
        <v>32</v>
      </c>
      <c r="R16" s="3">
        <f t="shared" si="63"/>
        <v>32</v>
      </c>
      <c r="S16" s="87">
        <f t="shared" ref="S16:S25" si="64">R16+Q16+P16</f>
        <v>132</v>
      </c>
      <c r="T16" s="23">
        <f t="shared" ref="T16:T25" si="65">K16+S16</f>
        <v>254</v>
      </c>
      <c r="U16" s="186">
        <v>15</v>
      </c>
      <c r="V16" s="186">
        <v>14</v>
      </c>
      <c r="W16" s="186">
        <v>14</v>
      </c>
      <c r="X16" s="185">
        <f t="shared" ref="X16:X22" si="66">U16+V16+W16</f>
        <v>43</v>
      </c>
      <c r="Y16" s="3">
        <f>U16*Y3</f>
        <v>60</v>
      </c>
      <c r="Z16" s="3">
        <f t="shared" ref="Z16:AA16" si="67">V16*Z3</f>
        <v>28</v>
      </c>
      <c r="AA16" s="3">
        <f t="shared" si="67"/>
        <v>28</v>
      </c>
      <c r="AB16" s="88">
        <f t="shared" ref="AB16:AB25" si="68">Y16+Z16+AA16</f>
        <v>116</v>
      </c>
      <c r="AC16" s="186">
        <v>16</v>
      </c>
      <c r="AD16" s="186">
        <v>17</v>
      </c>
      <c r="AE16" s="186">
        <v>16</v>
      </c>
      <c r="AF16" s="183">
        <f t="shared" ref="AF16:AF22" si="69">AC16+AD16+AE16</f>
        <v>49</v>
      </c>
      <c r="AG16" s="3">
        <f>AC16*AG3</f>
        <v>64</v>
      </c>
      <c r="AH16" s="3">
        <f t="shared" ref="AH16:AI16" si="70">AD16*AH3</f>
        <v>34</v>
      </c>
      <c r="AI16" s="3">
        <f t="shared" si="70"/>
        <v>32</v>
      </c>
      <c r="AJ16" s="88">
        <f t="shared" ref="AJ16:AJ25" si="71">AG16+AH16+AI16</f>
        <v>130</v>
      </c>
      <c r="AK16" s="23">
        <f t="shared" ref="AK16:AK25" si="72">AB16+AJ16</f>
        <v>246</v>
      </c>
      <c r="AL16" s="186">
        <v>16</v>
      </c>
      <c r="AM16" s="186">
        <v>17</v>
      </c>
      <c r="AN16" s="186">
        <v>16</v>
      </c>
      <c r="AO16" s="185">
        <f t="shared" ref="AO16:AO22" si="73">AL16+AM16+AN16</f>
        <v>49</v>
      </c>
      <c r="AP16" s="3">
        <f>AL16*AP3</f>
        <v>32</v>
      </c>
      <c r="AQ16" s="3">
        <f t="shared" ref="AQ16:AR16" si="74">AM16*AQ3</f>
        <v>34</v>
      </c>
      <c r="AR16" s="3">
        <f t="shared" si="74"/>
        <v>32</v>
      </c>
      <c r="AS16" s="88">
        <f t="shared" ref="AS16:AS25" si="75">AP16+AQ16+AR16</f>
        <v>98</v>
      </c>
      <c r="AT16" s="37">
        <v>0</v>
      </c>
      <c r="AU16" s="37">
        <v>0</v>
      </c>
      <c r="AV16" s="186">
        <v>16</v>
      </c>
      <c r="AW16" s="185">
        <f t="shared" ref="AW16:AW22" si="76">AT16+AU16+AV16</f>
        <v>16</v>
      </c>
      <c r="AX16" s="37">
        <f>AT16*AX3</f>
        <v>0</v>
      </c>
      <c r="AY16" s="37">
        <f t="shared" ref="AY16:AZ16" si="77">AU16*AY3</f>
        <v>0</v>
      </c>
      <c r="AZ16" s="166">
        <f t="shared" si="77"/>
        <v>16</v>
      </c>
      <c r="BA16" s="88">
        <f t="shared" ref="BA16:BA25" si="78">AX16+AY16+AZ16</f>
        <v>16</v>
      </c>
      <c r="BB16" s="186">
        <v>16</v>
      </c>
      <c r="BC16" s="186">
        <v>16</v>
      </c>
      <c r="BD16" s="37">
        <v>0</v>
      </c>
      <c r="BE16" s="186">
        <v>14</v>
      </c>
      <c r="BF16" s="185">
        <f t="shared" ref="BF16:BF22" si="79">SUM(BB16:BE16)</f>
        <v>46</v>
      </c>
      <c r="BG16" s="3">
        <f>BB16*BG3</f>
        <v>16</v>
      </c>
      <c r="BH16" s="3">
        <f t="shared" ref="BH16:BJ16" si="80">BC16*BH3</f>
        <v>16</v>
      </c>
      <c r="BI16" s="85">
        <f t="shared" si="80"/>
        <v>0</v>
      </c>
      <c r="BJ16" s="3">
        <f t="shared" si="80"/>
        <v>14</v>
      </c>
      <c r="BK16" s="88">
        <f t="shared" ref="BK16:BK25" si="81">BG16+BH16+BI16+BJ16</f>
        <v>46</v>
      </c>
      <c r="BL16" s="29">
        <f t="shared" ref="BL16:BL25" si="82">K16+S16+AB16+AJ16+AS16+BA16+BK16</f>
        <v>660</v>
      </c>
      <c r="BM16" s="38">
        <v>0</v>
      </c>
      <c r="BN16" s="89">
        <f t="shared" ref="BN16:BN25" si="83">BL16-BM16</f>
        <v>660</v>
      </c>
      <c r="BO16" s="6">
        <v>11</v>
      </c>
      <c r="BP16" s="186">
        <v>17</v>
      </c>
      <c r="BQ16" s="186">
        <v>16</v>
      </c>
      <c r="BR16" s="186">
        <v>15</v>
      </c>
      <c r="BS16" s="181">
        <f t="shared" ref="BS16:BS26" si="84">SUM(BP16:BR16)</f>
        <v>48</v>
      </c>
      <c r="BT16" s="3">
        <f t="shared" ref="BT16:BU16" si="85">BP16*BT3</f>
        <v>68</v>
      </c>
      <c r="BU16" s="3">
        <f t="shared" si="85"/>
        <v>32</v>
      </c>
      <c r="BV16" s="3">
        <f t="shared" ref="BV16" si="86">BR16*BV3</f>
        <v>30</v>
      </c>
      <c r="BW16" s="86">
        <f t="shared" ref="BW16:BW26" si="87">SUM(BT16:BV16)</f>
        <v>130</v>
      </c>
      <c r="BX16" s="186">
        <v>18</v>
      </c>
      <c r="BY16" s="186">
        <v>18</v>
      </c>
      <c r="BZ16" s="186">
        <v>17</v>
      </c>
      <c r="CA16" s="183">
        <f t="shared" ref="CA16:CA26" si="88">BZ16+BY16+BX16</f>
        <v>53</v>
      </c>
      <c r="CB16" s="3">
        <f>BX16*CB3</f>
        <v>72</v>
      </c>
      <c r="CC16" s="3">
        <f t="shared" ref="CC16" si="89">BY16*CC3</f>
        <v>36</v>
      </c>
      <c r="CD16" s="3">
        <f t="shared" ref="CD16" si="90">BZ16*CD3</f>
        <v>34</v>
      </c>
      <c r="CE16" s="87">
        <f t="shared" ref="CE16:CE21" si="91">CD16+CC16+CB16</f>
        <v>142</v>
      </c>
      <c r="CF16" s="23">
        <f t="shared" ref="CF16:CF21" si="92">BW16+CE16</f>
        <v>272</v>
      </c>
      <c r="CG16" s="186">
        <v>17</v>
      </c>
      <c r="CH16" s="186">
        <v>17</v>
      </c>
      <c r="CI16" s="186">
        <v>17</v>
      </c>
      <c r="CJ16" s="185">
        <f t="shared" ref="CJ16:CJ26" si="93">CG16+CH16+CI16</f>
        <v>51</v>
      </c>
      <c r="CK16" s="3">
        <f>CG16*CK3</f>
        <v>68</v>
      </c>
      <c r="CL16" s="3">
        <f t="shared" ref="CL16" si="94">CH16*CL3</f>
        <v>34</v>
      </c>
      <c r="CM16" s="3">
        <f t="shared" ref="CM16" si="95">CI16*CM3</f>
        <v>34</v>
      </c>
      <c r="CN16" s="88">
        <f t="shared" ref="CN16:CN26" si="96">CK16+CL16+CM16</f>
        <v>136</v>
      </c>
      <c r="CO16" s="186">
        <v>16</v>
      </c>
      <c r="CP16" s="186">
        <v>17</v>
      </c>
      <c r="CQ16" s="186">
        <v>16</v>
      </c>
      <c r="CR16" s="183">
        <f t="shared" ref="CR16:CR26" si="97">CO16+CP16+CQ16</f>
        <v>49</v>
      </c>
      <c r="CS16" s="3">
        <f t="shared" ref="CS16:CT16" si="98">CO16*CS3</f>
        <v>64</v>
      </c>
      <c r="CT16" s="3">
        <f t="shared" si="98"/>
        <v>34</v>
      </c>
      <c r="CU16" s="3">
        <f t="shared" ref="CU16" si="99">CQ16*CU3</f>
        <v>32</v>
      </c>
      <c r="CV16" s="88">
        <f t="shared" ref="CV16:CV26" si="100">CS16+CT16+CU16</f>
        <v>130</v>
      </c>
      <c r="CW16" s="23">
        <f t="shared" ref="CW16:CW26" si="101">CN16+CV16</f>
        <v>266</v>
      </c>
      <c r="CX16" s="186">
        <v>16</v>
      </c>
      <c r="CY16" s="186">
        <v>16</v>
      </c>
      <c r="CZ16" s="186">
        <v>17</v>
      </c>
      <c r="DA16" s="185">
        <f t="shared" ref="DA16:DA26" si="102">CX16+CY16+CZ16</f>
        <v>49</v>
      </c>
      <c r="DB16" s="3">
        <f>CX16*DB3</f>
        <v>32</v>
      </c>
      <c r="DC16" s="3">
        <f t="shared" ref="DC16:DD16" si="103">CY16*DC3</f>
        <v>32</v>
      </c>
      <c r="DD16" s="3">
        <f t="shared" si="103"/>
        <v>34</v>
      </c>
      <c r="DE16" s="88">
        <f t="shared" ref="DE16:DE21" si="104">DB16+DC16+DD16</f>
        <v>98</v>
      </c>
      <c r="DF16" s="37">
        <v>0</v>
      </c>
      <c r="DG16" s="37">
        <v>0</v>
      </c>
      <c r="DH16" s="186">
        <v>17</v>
      </c>
      <c r="DI16" s="185">
        <f t="shared" ref="DI16:DI26" si="105">DF16+DG16+DH16</f>
        <v>17</v>
      </c>
      <c r="DJ16" s="37">
        <f>DF16*DJ3</f>
        <v>0</v>
      </c>
      <c r="DK16" s="37">
        <f t="shared" ref="DK16" si="106">DG16*DK3</f>
        <v>0</v>
      </c>
      <c r="DL16" s="166">
        <f t="shared" ref="DL16" si="107">DH16*DL3</f>
        <v>17</v>
      </c>
      <c r="DM16" s="88">
        <f t="shared" ref="DM16:DM26" si="108">DJ16+DK16+DL16</f>
        <v>17</v>
      </c>
      <c r="DN16" s="229">
        <v>19</v>
      </c>
      <c r="DO16" s="229">
        <v>18</v>
      </c>
      <c r="DP16" s="37">
        <v>0</v>
      </c>
      <c r="DQ16" s="186">
        <v>17</v>
      </c>
      <c r="DR16" s="185">
        <f t="shared" ref="DR16:DR26" si="109">SUM(DN16:DQ16)</f>
        <v>54</v>
      </c>
      <c r="DS16" s="3">
        <f>DN16*DS3</f>
        <v>19</v>
      </c>
      <c r="DT16" s="3">
        <f t="shared" ref="DT16" si="110">DO16*DT3</f>
        <v>18</v>
      </c>
      <c r="DU16" s="85">
        <f t="shared" ref="DU16" si="111">DP16*DU3</f>
        <v>0</v>
      </c>
      <c r="DV16" s="3">
        <f t="shared" ref="DV16" si="112">DQ16*DV3</f>
        <v>17</v>
      </c>
      <c r="DW16" s="88">
        <f t="shared" ref="DW16:DW21" si="113">DS16+DT16+DU16+DV16</f>
        <v>54</v>
      </c>
      <c r="DX16" s="29">
        <f t="shared" ref="DX16:DX21" si="114">BW16+CE16+CN16+CV16+DE16+DM16+DW16</f>
        <v>707</v>
      </c>
      <c r="DY16" s="38">
        <v>0</v>
      </c>
      <c r="DZ16" s="89">
        <f t="shared" ref="DZ16:DZ21" si="115">DX16-DY16</f>
        <v>707</v>
      </c>
      <c r="EA16" s="93">
        <f t="shared" ref="EA16:EA21" si="116">DZ16+BN16</f>
        <v>1367</v>
      </c>
      <c r="EB16" s="96">
        <v>11</v>
      </c>
      <c r="EC16" s="109">
        <v>0</v>
      </c>
      <c r="ED16" s="109">
        <v>0</v>
      </c>
      <c r="EE16" s="109">
        <v>0</v>
      </c>
      <c r="EF16" s="105">
        <f t="shared" ref="EF16:EF25" si="117">SUM(EC16:EE16)</f>
        <v>0</v>
      </c>
      <c r="EG16" s="105">
        <f>EC16*EG3</f>
        <v>0</v>
      </c>
      <c r="EH16" s="105">
        <f t="shared" ref="EH16" si="118">ED16*EH3</f>
        <v>0</v>
      </c>
      <c r="EI16" s="105">
        <f t="shared" ref="EI16" si="119">EE16*EI3</f>
        <v>0</v>
      </c>
      <c r="EJ16" s="105">
        <f t="shared" ref="EJ16:EJ25" si="120">SUM(EG16:EI16)</f>
        <v>0</v>
      </c>
      <c r="EK16" s="109">
        <v>0</v>
      </c>
      <c r="EL16" s="109">
        <v>0</v>
      </c>
      <c r="EM16" s="109">
        <v>0</v>
      </c>
      <c r="EN16" s="106">
        <f t="shared" ref="EN16:EN25" si="121">EM16+EL16+EK16</f>
        <v>0</v>
      </c>
      <c r="EO16" s="105">
        <f>EK16*EO3</f>
        <v>0</v>
      </c>
      <c r="EP16" s="105">
        <f t="shared" ref="EP16" si="122">EL16*EP3</f>
        <v>0</v>
      </c>
      <c r="EQ16" s="105">
        <f t="shared" ref="EQ16" si="123">EM16*EQ3</f>
        <v>0</v>
      </c>
      <c r="ER16" s="106">
        <f t="shared" ref="ER16:ER25" si="124">EQ16+EP16+EO16</f>
        <v>0</v>
      </c>
      <c r="ES16" s="107">
        <f t="shared" ref="ES16:ES26" si="125">EJ16+ER16</f>
        <v>0</v>
      </c>
      <c r="ET16" s="105">
        <f>EP16*ET3</f>
        <v>0</v>
      </c>
      <c r="EU16" s="105">
        <f t="shared" ref="EU16" si="126">EQ16*EU3</f>
        <v>0</v>
      </c>
      <c r="EV16" s="105">
        <f t="shared" ref="EV16" si="127">ER16*EV3</f>
        <v>0</v>
      </c>
      <c r="EW16" s="85">
        <f t="shared" ref="EW16:EW25" si="128">ET16+EU16+EV16</f>
        <v>0</v>
      </c>
      <c r="EX16" s="105">
        <f>ET16*EX3</f>
        <v>0</v>
      </c>
      <c r="EY16" s="105">
        <f t="shared" ref="EY16" si="129">EU16*EY3</f>
        <v>0</v>
      </c>
      <c r="EZ16" s="105">
        <f t="shared" ref="EZ16" si="130">EV16*EZ3</f>
        <v>0</v>
      </c>
      <c r="FA16" s="85">
        <f t="shared" ref="FA16:FA25" si="131">EX16+EY16+EZ16</f>
        <v>0</v>
      </c>
      <c r="FB16" s="105">
        <f>EX16*FB3</f>
        <v>0</v>
      </c>
      <c r="FC16" s="105">
        <f t="shared" ref="FC16" si="132">EY16*FC3</f>
        <v>0</v>
      </c>
      <c r="FD16" s="105">
        <f t="shared" ref="FD16" si="133">EZ16*FD3</f>
        <v>0</v>
      </c>
      <c r="FE16" s="106">
        <f t="shared" ref="FE16:FE25" si="134">FB16+FC16+FD16</f>
        <v>0</v>
      </c>
      <c r="FF16" s="105">
        <f>FB16*FF3</f>
        <v>0</v>
      </c>
      <c r="FG16" s="105">
        <f t="shared" ref="FG16" si="135">FC16*FG3</f>
        <v>0</v>
      </c>
      <c r="FH16" s="105">
        <f t="shared" ref="FH16" si="136">FD16*FH3</f>
        <v>0</v>
      </c>
      <c r="FI16" s="85">
        <f t="shared" ref="FI16:FI25" si="137">FF16+FG16+FH16</f>
        <v>0</v>
      </c>
      <c r="FJ16" s="107">
        <f t="shared" ref="FJ16:FJ25" si="138">FA16+FI16</f>
        <v>0</v>
      </c>
      <c r="FK16" s="105">
        <f>FG16*FK3</f>
        <v>0</v>
      </c>
      <c r="FL16" s="105">
        <f t="shared" ref="FL16" si="139">FH16*FL3</f>
        <v>0</v>
      </c>
      <c r="FM16" s="105">
        <f t="shared" ref="FM16" si="140">FI16*FM3</f>
        <v>0</v>
      </c>
      <c r="FN16" s="85">
        <f t="shared" ref="FN16:FN25" si="141">FK16+FL16+FM16</f>
        <v>0</v>
      </c>
      <c r="FO16" s="105">
        <f>FK16*FO3</f>
        <v>0</v>
      </c>
      <c r="FP16" s="105">
        <f t="shared" ref="FP16:FQ16" si="142">FL16*FP3</f>
        <v>0</v>
      </c>
      <c r="FQ16" s="105">
        <f t="shared" si="142"/>
        <v>0</v>
      </c>
      <c r="FR16" s="85">
        <f t="shared" ref="FR16:FR25" si="143">FO16+FP16+FQ16</f>
        <v>0</v>
      </c>
      <c r="FS16" s="108">
        <v>0</v>
      </c>
      <c r="FT16" s="108">
        <v>0</v>
      </c>
      <c r="FU16" s="109">
        <v>0</v>
      </c>
      <c r="FV16" s="85">
        <f t="shared" ref="FV16:FV25" si="144">FS16+FT16+FU16</f>
        <v>0</v>
      </c>
      <c r="FW16" s="108">
        <f>FS16*FW3</f>
        <v>0</v>
      </c>
      <c r="FX16" s="108">
        <f t="shared" ref="FX16" si="145">FT16*FX3</f>
        <v>0</v>
      </c>
      <c r="FY16" s="108">
        <f t="shared" ref="FY16" si="146">FU16*FY3</f>
        <v>0</v>
      </c>
      <c r="FZ16" s="85">
        <f t="shared" ref="FZ16:FZ25" si="147">FW16+FX16+FY16</f>
        <v>0</v>
      </c>
      <c r="GA16" s="110">
        <v>0</v>
      </c>
      <c r="GB16" s="109">
        <v>0</v>
      </c>
      <c r="GC16" s="108">
        <v>0</v>
      </c>
      <c r="GD16" s="109">
        <v>0</v>
      </c>
      <c r="GE16" s="85">
        <f t="shared" ref="GE16:GE25" si="148">SUM(GA16:GD16)</f>
        <v>0</v>
      </c>
      <c r="GF16" s="105">
        <f>GA16*GF3</f>
        <v>0</v>
      </c>
      <c r="GG16" s="105">
        <f t="shared" ref="GG16" si="149">GB16*GG3</f>
        <v>0</v>
      </c>
      <c r="GH16" s="85">
        <f t="shared" ref="GH16" si="150">GC16*GH3</f>
        <v>0</v>
      </c>
      <c r="GI16" s="105">
        <f t="shared" ref="GI16" si="151">GD16*GI3</f>
        <v>0</v>
      </c>
      <c r="GJ16" s="85">
        <f t="shared" ref="GJ16:GJ25" si="152">GF16+GG16+GH16+GI16</f>
        <v>0</v>
      </c>
      <c r="GK16" s="111">
        <f t="shared" ref="GK16:GK25" si="153">EJ16+ER16+FA16+FI16+FR16+FZ16+GJ16</f>
        <v>0</v>
      </c>
      <c r="GL16" s="112">
        <v>0</v>
      </c>
      <c r="GM16" s="113">
        <f t="shared" ref="GM16:GM25" si="154">GK16-GL16</f>
        <v>0</v>
      </c>
      <c r="GN16" s="93">
        <f t="shared" ref="GN16:GN26" si="155">GM16+EA16</f>
        <v>1367</v>
      </c>
      <c r="GO16" s="6">
        <v>11</v>
      </c>
      <c r="GP16" s="28">
        <f>GN16/1680*100</f>
        <v>81.36904761904762</v>
      </c>
      <c r="GQ16" s="3" t="s">
        <v>47</v>
      </c>
      <c r="GR16">
        <v>81.37</v>
      </c>
      <c r="GS16" s="211" t="e">
        <f>#REF!/1680*100</f>
        <v>#REF!</v>
      </c>
    </row>
    <row r="17" spans="1:245">
      <c r="A17" s="6">
        <v>12</v>
      </c>
      <c r="B17" s="31">
        <f t="shared" si="58"/>
        <v>1305</v>
      </c>
      <c r="C17" s="3" t="s">
        <v>110</v>
      </c>
      <c r="D17" s="186">
        <v>16</v>
      </c>
      <c r="E17" s="186">
        <v>14</v>
      </c>
      <c r="F17" s="186">
        <v>13</v>
      </c>
      <c r="G17" s="181">
        <f t="shared" si="59"/>
        <v>43</v>
      </c>
      <c r="H17" s="3">
        <f>D17*H3</f>
        <v>64</v>
      </c>
      <c r="I17" s="3">
        <f t="shared" ref="I17:J17" si="156">E17*I3</f>
        <v>28</v>
      </c>
      <c r="J17" s="3">
        <f t="shared" si="156"/>
        <v>26</v>
      </c>
      <c r="K17" s="86">
        <f t="shared" si="61"/>
        <v>118</v>
      </c>
      <c r="L17" s="186">
        <v>15</v>
      </c>
      <c r="M17" s="186">
        <v>15</v>
      </c>
      <c r="N17" s="186">
        <v>14</v>
      </c>
      <c r="O17" s="183">
        <f t="shared" si="62"/>
        <v>44</v>
      </c>
      <c r="P17" s="3">
        <f>L17*P3</f>
        <v>60</v>
      </c>
      <c r="Q17" s="3">
        <f t="shared" ref="Q17:R17" si="157">M17*Q3</f>
        <v>30</v>
      </c>
      <c r="R17" s="3">
        <f t="shared" si="157"/>
        <v>28</v>
      </c>
      <c r="S17" s="87">
        <f t="shared" si="64"/>
        <v>118</v>
      </c>
      <c r="T17" s="23">
        <f t="shared" si="65"/>
        <v>236</v>
      </c>
      <c r="U17" s="186">
        <v>16</v>
      </c>
      <c r="V17" s="186">
        <v>16</v>
      </c>
      <c r="W17" s="186">
        <v>16</v>
      </c>
      <c r="X17" s="185">
        <f t="shared" si="66"/>
        <v>48</v>
      </c>
      <c r="Y17" s="3">
        <f>U17*Y3</f>
        <v>64</v>
      </c>
      <c r="Z17" s="3">
        <f t="shared" ref="Z17:AA17" si="158">V17*Z3</f>
        <v>32</v>
      </c>
      <c r="AA17" s="3">
        <f t="shared" si="158"/>
        <v>32</v>
      </c>
      <c r="AB17" s="88">
        <f t="shared" si="68"/>
        <v>128</v>
      </c>
      <c r="AC17" s="186">
        <v>14</v>
      </c>
      <c r="AD17" s="186">
        <v>16</v>
      </c>
      <c r="AE17" s="186">
        <v>14</v>
      </c>
      <c r="AF17" s="183">
        <f t="shared" si="69"/>
        <v>44</v>
      </c>
      <c r="AG17" s="3">
        <f>AC17*AG3</f>
        <v>56</v>
      </c>
      <c r="AH17" s="3">
        <f t="shared" ref="AH17:AI17" si="159">AD17*AH3</f>
        <v>32</v>
      </c>
      <c r="AI17" s="3">
        <f t="shared" si="159"/>
        <v>28</v>
      </c>
      <c r="AJ17" s="88">
        <f t="shared" si="71"/>
        <v>116</v>
      </c>
      <c r="AK17" s="23">
        <f t="shared" si="72"/>
        <v>244</v>
      </c>
      <c r="AL17" s="186">
        <v>12</v>
      </c>
      <c r="AM17" s="186">
        <v>13</v>
      </c>
      <c r="AN17" s="186">
        <v>13</v>
      </c>
      <c r="AO17" s="185">
        <f t="shared" si="73"/>
        <v>38</v>
      </c>
      <c r="AP17" s="3">
        <f>AL17*AP3</f>
        <v>24</v>
      </c>
      <c r="AQ17" s="3">
        <f t="shared" ref="AQ17:AR17" si="160">AM17*AQ3</f>
        <v>26</v>
      </c>
      <c r="AR17" s="3">
        <f t="shared" si="160"/>
        <v>26</v>
      </c>
      <c r="AS17" s="88">
        <f t="shared" si="75"/>
        <v>76</v>
      </c>
      <c r="AT17" s="37">
        <v>0</v>
      </c>
      <c r="AU17" s="37">
        <v>0</v>
      </c>
      <c r="AV17" s="186">
        <v>12</v>
      </c>
      <c r="AW17" s="185">
        <f t="shared" si="76"/>
        <v>12</v>
      </c>
      <c r="AX17" s="37">
        <f>AT17*AX3</f>
        <v>0</v>
      </c>
      <c r="AY17" s="37">
        <f t="shared" ref="AY17:AZ17" si="161">AU17*AY3</f>
        <v>0</v>
      </c>
      <c r="AZ17" s="166">
        <f t="shared" si="161"/>
        <v>12</v>
      </c>
      <c r="BA17" s="88">
        <f t="shared" si="78"/>
        <v>12</v>
      </c>
      <c r="BB17" s="186">
        <v>15</v>
      </c>
      <c r="BC17" s="186">
        <v>15</v>
      </c>
      <c r="BD17" s="37">
        <v>0</v>
      </c>
      <c r="BE17" s="186">
        <v>14</v>
      </c>
      <c r="BF17" s="185">
        <f t="shared" si="79"/>
        <v>44</v>
      </c>
      <c r="BG17" s="3">
        <f>BB17*BG3</f>
        <v>15</v>
      </c>
      <c r="BH17" s="3">
        <f t="shared" ref="BH17:BJ17" si="162">BC17*BH3</f>
        <v>15</v>
      </c>
      <c r="BI17" s="85">
        <f t="shared" si="162"/>
        <v>0</v>
      </c>
      <c r="BJ17" s="3">
        <f t="shared" si="162"/>
        <v>14</v>
      </c>
      <c r="BK17" s="88">
        <f t="shared" si="81"/>
        <v>44</v>
      </c>
      <c r="BL17" s="29">
        <f t="shared" si="82"/>
        <v>612</v>
      </c>
      <c r="BM17" s="38">
        <v>0</v>
      </c>
      <c r="BN17" s="89">
        <f t="shared" si="83"/>
        <v>612</v>
      </c>
      <c r="BO17" s="6">
        <v>12</v>
      </c>
      <c r="BP17" s="186">
        <v>17</v>
      </c>
      <c r="BQ17" s="186">
        <v>16</v>
      </c>
      <c r="BR17" s="186">
        <v>16</v>
      </c>
      <c r="BS17" s="181">
        <f t="shared" si="84"/>
        <v>49</v>
      </c>
      <c r="BT17" s="3">
        <f>BP17*BT3</f>
        <v>68</v>
      </c>
      <c r="BU17" s="3">
        <f t="shared" ref="BU17" si="163">BQ17*BU3</f>
        <v>32</v>
      </c>
      <c r="BV17" s="3">
        <f t="shared" ref="BV17" si="164">BR17*BV3</f>
        <v>32</v>
      </c>
      <c r="BW17" s="86">
        <f t="shared" si="87"/>
        <v>132</v>
      </c>
      <c r="BX17" s="186">
        <v>17</v>
      </c>
      <c r="BY17" s="186">
        <v>17</v>
      </c>
      <c r="BZ17" s="186">
        <v>16</v>
      </c>
      <c r="CA17" s="183">
        <f t="shared" si="88"/>
        <v>50</v>
      </c>
      <c r="CB17" s="3">
        <f>BX17*CB3</f>
        <v>68</v>
      </c>
      <c r="CC17" s="3">
        <f t="shared" ref="CC17" si="165">BY17*CC3</f>
        <v>34</v>
      </c>
      <c r="CD17" s="3">
        <f t="shared" ref="CD17" si="166">BZ17*CD3</f>
        <v>32</v>
      </c>
      <c r="CE17" s="87">
        <f t="shared" si="91"/>
        <v>134</v>
      </c>
      <c r="CF17" s="23">
        <f t="shared" si="92"/>
        <v>266</v>
      </c>
      <c r="CG17" s="186">
        <v>17</v>
      </c>
      <c r="CH17" s="186">
        <v>18</v>
      </c>
      <c r="CI17" s="186">
        <v>18</v>
      </c>
      <c r="CJ17" s="185">
        <f t="shared" si="93"/>
        <v>53</v>
      </c>
      <c r="CK17" s="3">
        <f>CG17*CK3</f>
        <v>68</v>
      </c>
      <c r="CL17" s="3">
        <f t="shared" ref="CL17" si="167">CH17*CL3</f>
        <v>36</v>
      </c>
      <c r="CM17" s="3">
        <f t="shared" ref="CM17" si="168">CI17*CM3</f>
        <v>36</v>
      </c>
      <c r="CN17" s="88">
        <f t="shared" si="96"/>
        <v>140</v>
      </c>
      <c r="CO17" s="186">
        <v>18</v>
      </c>
      <c r="CP17" s="186">
        <v>18</v>
      </c>
      <c r="CQ17" s="186">
        <v>18</v>
      </c>
      <c r="CR17" s="183">
        <f t="shared" si="97"/>
        <v>54</v>
      </c>
      <c r="CS17" s="3">
        <f>CO17*CS3</f>
        <v>72</v>
      </c>
      <c r="CT17" s="3">
        <f t="shared" ref="CT17" si="169">CP17*CT3</f>
        <v>36</v>
      </c>
      <c r="CU17" s="3">
        <f t="shared" ref="CU17" si="170">CQ17*CU3</f>
        <v>36</v>
      </c>
      <c r="CV17" s="88">
        <f t="shared" si="100"/>
        <v>144</v>
      </c>
      <c r="CW17" s="23">
        <f t="shared" si="101"/>
        <v>284</v>
      </c>
      <c r="CX17" s="186">
        <v>13</v>
      </c>
      <c r="CY17" s="186">
        <v>13</v>
      </c>
      <c r="CZ17" s="186">
        <v>14</v>
      </c>
      <c r="DA17" s="185">
        <f t="shared" si="102"/>
        <v>40</v>
      </c>
      <c r="DB17" s="3">
        <f>CX17*DB3</f>
        <v>26</v>
      </c>
      <c r="DC17" s="3">
        <f t="shared" ref="DC17" si="171">CY17*DC3</f>
        <v>26</v>
      </c>
      <c r="DD17" s="3">
        <f t="shared" ref="DD17" si="172">CZ17*DD3</f>
        <v>28</v>
      </c>
      <c r="DE17" s="88">
        <f t="shared" si="104"/>
        <v>80</v>
      </c>
      <c r="DF17" s="37">
        <v>0</v>
      </c>
      <c r="DG17" s="37">
        <v>0</v>
      </c>
      <c r="DH17" s="186">
        <v>14</v>
      </c>
      <c r="DI17" s="185">
        <f t="shared" si="105"/>
        <v>14</v>
      </c>
      <c r="DJ17" s="37">
        <f>DF17*DJ3</f>
        <v>0</v>
      </c>
      <c r="DK17" s="37">
        <f t="shared" ref="DK17" si="173">DG17*DK3</f>
        <v>0</v>
      </c>
      <c r="DL17" s="166">
        <f t="shared" ref="DL17" si="174">DH17*DL3</f>
        <v>14</v>
      </c>
      <c r="DM17" s="88">
        <f t="shared" si="108"/>
        <v>14</v>
      </c>
      <c r="DN17" s="229">
        <v>16</v>
      </c>
      <c r="DO17" s="229">
        <v>17</v>
      </c>
      <c r="DP17" s="37">
        <v>0</v>
      </c>
      <c r="DQ17" s="186">
        <v>16</v>
      </c>
      <c r="DR17" s="185">
        <f t="shared" si="109"/>
        <v>49</v>
      </c>
      <c r="DS17" s="3">
        <f>DN17*DS3</f>
        <v>16</v>
      </c>
      <c r="DT17" s="3">
        <f t="shared" ref="DT17" si="175">DO17*DT3</f>
        <v>17</v>
      </c>
      <c r="DU17" s="85">
        <f t="shared" ref="DU17" si="176">DP17*DU3</f>
        <v>0</v>
      </c>
      <c r="DV17" s="3">
        <f t="shared" ref="DV17" si="177">DQ17*DV3</f>
        <v>16</v>
      </c>
      <c r="DW17" s="88">
        <f t="shared" si="113"/>
        <v>49</v>
      </c>
      <c r="DX17" s="29">
        <f t="shared" si="114"/>
        <v>693</v>
      </c>
      <c r="DY17" s="38">
        <v>0</v>
      </c>
      <c r="DZ17" s="89">
        <f t="shared" si="115"/>
        <v>693</v>
      </c>
      <c r="EA17" s="93">
        <f t="shared" si="116"/>
        <v>1305</v>
      </c>
      <c r="EB17" s="96">
        <v>12</v>
      </c>
      <c r="EC17" s="109">
        <v>0</v>
      </c>
      <c r="ED17" s="109">
        <v>0</v>
      </c>
      <c r="EE17" s="109">
        <v>0</v>
      </c>
      <c r="EF17" s="105">
        <f t="shared" si="117"/>
        <v>0</v>
      </c>
      <c r="EG17" s="105">
        <f>EC17*EG3</f>
        <v>0</v>
      </c>
      <c r="EH17" s="105">
        <f t="shared" ref="EH17" si="178">ED17*EH3</f>
        <v>0</v>
      </c>
      <c r="EI17" s="105">
        <f t="shared" ref="EI17" si="179">EE17*EI3</f>
        <v>0</v>
      </c>
      <c r="EJ17" s="105">
        <f t="shared" si="120"/>
        <v>0</v>
      </c>
      <c r="EK17" s="109">
        <v>0</v>
      </c>
      <c r="EL17" s="109">
        <v>0</v>
      </c>
      <c r="EM17" s="109">
        <v>0</v>
      </c>
      <c r="EN17" s="106">
        <f t="shared" si="121"/>
        <v>0</v>
      </c>
      <c r="EO17" s="105">
        <f>EK17*EO3</f>
        <v>0</v>
      </c>
      <c r="EP17" s="105">
        <f t="shared" ref="EP17" si="180">EL17*EP3</f>
        <v>0</v>
      </c>
      <c r="EQ17" s="105">
        <f t="shared" ref="EQ17" si="181">EM17*EQ3</f>
        <v>0</v>
      </c>
      <c r="ER17" s="106">
        <f t="shared" si="124"/>
        <v>0</v>
      </c>
      <c r="ES17" s="107">
        <f t="shared" si="125"/>
        <v>0</v>
      </c>
      <c r="ET17" s="105">
        <f>EP17*ET3</f>
        <v>0</v>
      </c>
      <c r="EU17" s="105">
        <f t="shared" ref="EU17" si="182">EQ17*EU3</f>
        <v>0</v>
      </c>
      <c r="EV17" s="105">
        <f t="shared" ref="EV17" si="183">ER17*EV3</f>
        <v>0</v>
      </c>
      <c r="EW17" s="85">
        <f t="shared" si="128"/>
        <v>0</v>
      </c>
      <c r="EX17" s="105">
        <f>ET17*EX3</f>
        <v>0</v>
      </c>
      <c r="EY17" s="105">
        <f t="shared" ref="EY17" si="184">EU17*EY3</f>
        <v>0</v>
      </c>
      <c r="EZ17" s="105">
        <f t="shared" ref="EZ17" si="185">EV17*EZ3</f>
        <v>0</v>
      </c>
      <c r="FA17" s="85">
        <f t="shared" si="131"/>
        <v>0</v>
      </c>
      <c r="FB17" s="105">
        <f>EX17*FB3</f>
        <v>0</v>
      </c>
      <c r="FC17" s="105">
        <f t="shared" ref="FC17" si="186">EY17*FC3</f>
        <v>0</v>
      </c>
      <c r="FD17" s="105">
        <f t="shared" ref="FD17" si="187">EZ17*FD3</f>
        <v>0</v>
      </c>
      <c r="FE17" s="106">
        <f t="shared" si="134"/>
        <v>0</v>
      </c>
      <c r="FF17" s="105">
        <f>FB17*FF3</f>
        <v>0</v>
      </c>
      <c r="FG17" s="105">
        <f t="shared" ref="FG17" si="188">FC17*FG3</f>
        <v>0</v>
      </c>
      <c r="FH17" s="105">
        <f t="shared" ref="FH17" si="189">FD17*FH3</f>
        <v>0</v>
      </c>
      <c r="FI17" s="85">
        <f t="shared" si="137"/>
        <v>0</v>
      </c>
      <c r="FJ17" s="107">
        <f t="shared" si="138"/>
        <v>0</v>
      </c>
      <c r="FK17" s="105">
        <f>FG17*FK3</f>
        <v>0</v>
      </c>
      <c r="FL17" s="105">
        <f t="shared" ref="FL17" si="190">FH17*FL3</f>
        <v>0</v>
      </c>
      <c r="FM17" s="105">
        <f t="shared" ref="FM17" si="191">FI17*FM3</f>
        <v>0</v>
      </c>
      <c r="FN17" s="85">
        <f t="shared" si="141"/>
        <v>0</v>
      </c>
      <c r="FO17" s="105">
        <f>FK17*FO3</f>
        <v>0</v>
      </c>
      <c r="FP17" s="105">
        <f t="shared" ref="FP17" si="192">FL17*FP3</f>
        <v>0</v>
      </c>
      <c r="FQ17" s="105">
        <f t="shared" ref="FQ17" si="193">FM17*FQ3</f>
        <v>0</v>
      </c>
      <c r="FR17" s="85">
        <f t="shared" si="143"/>
        <v>0</v>
      </c>
      <c r="FS17" s="108">
        <v>0</v>
      </c>
      <c r="FT17" s="108">
        <v>0</v>
      </c>
      <c r="FU17" s="109">
        <v>0</v>
      </c>
      <c r="FV17" s="85">
        <f t="shared" si="144"/>
        <v>0</v>
      </c>
      <c r="FW17" s="108">
        <f>FS17*FW3</f>
        <v>0</v>
      </c>
      <c r="FX17" s="108">
        <f t="shared" ref="FX17" si="194">FT17*FX3</f>
        <v>0</v>
      </c>
      <c r="FY17" s="108">
        <f t="shared" ref="FY17" si="195">FU17*FY3</f>
        <v>0</v>
      </c>
      <c r="FZ17" s="85">
        <f t="shared" si="147"/>
        <v>0</v>
      </c>
      <c r="GA17" s="110">
        <v>0</v>
      </c>
      <c r="GB17" s="109">
        <v>0</v>
      </c>
      <c r="GC17" s="108">
        <v>0</v>
      </c>
      <c r="GD17" s="109">
        <v>0</v>
      </c>
      <c r="GE17" s="85">
        <f t="shared" si="148"/>
        <v>0</v>
      </c>
      <c r="GF17" s="105">
        <f>GA17*GF3</f>
        <v>0</v>
      </c>
      <c r="GG17" s="105">
        <f t="shared" ref="GG17" si="196">GB17*GG3</f>
        <v>0</v>
      </c>
      <c r="GH17" s="85">
        <f t="shared" ref="GH17" si="197">GC17*GH3</f>
        <v>0</v>
      </c>
      <c r="GI17" s="105">
        <f t="shared" ref="GI17" si="198">GD17*GI3</f>
        <v>0</v>
      </c>
      <c r="GJ17" s="85">
        <f t="shared" si="152"/>
        <v>0</v>
      </c>
      <c r="GK17" s="111">
        <f t="shared" si="153"/>
        <v>0</v>
      </c>
      <c r="GL17" s="112">
        <v>0</v>
      </c>
      <c r="GM17" s="113">
        <f t="shared" si="154"/>
        <v>0</v>
      </c>
      <c r="GN17" s="93">
        <f t="shared" si="155"/>
        <v>1305</v>
      </c>
      <c r="GO17" s="6">
        <v>12</v>
      </c>
      <c r="GP17" s="28">
        <f t="shared" ref="GP17:GP26" si="199">GN17/1680*100</f>
        <v>77.678571428571431</v>
      </c>
      <c r="GQ17" s="3" t="s">
        <v>110</v>
      </c>
      <c r="GR17">
        <v>77.680000000000007</v>
      </c>
      <c r="GS17" s="211" t="e">
        <f>#REF!/1680*100</f>
        <v>#REF!</v>
      </c>
    </row>
    <row r="18" spans="1:245">
      <c r="A18" s="6">
        <v>13</v>
      </c>
      <c r="B18" s="31">
        <f t="shared" si="58"/>
        <v>1301</v>
      </c>
      <c r="C18" s="3" t="s">
        <v>112</v>
      </c>
      <c r="D18" s="186">
        <v>12</v>
      </c>
      <c r="E18" s="186">
        <v>13</v>
      </c>
      <c r="F18" s="186">
        <v>14</v>
      </c>
      <c r="G18" s="181">
        <f t="shared" si="59"/>
        <v>39</v>
      </c>
      <c r="H18" s="3">
        <f>D18*H3</f>
        <v>48</v>
      </c>
      <c r="I18" s="3">
        <f t="shared" ref="I18:J18" si="200">E18*I3</f>
        <v>26</v>
      </c>
      <c r="J18" s="3">
        <f t="shared" si="200"/>
        <v>28</v>
      </c>
      <c r="K18" s="86">
        <f t="shared" si="61"/>
        <v>102</v>
      </c>
      <c r="L18" s="186">
        <v>14</v>
      </c>
      <c r="M18" s="186">
        <v>14</v>
      </c>
      <c r="N18" s="186">
        <v>16</v>
      </c>
      <c r="O18" s="183">
        <f t="shared" si="62"/>
        <v>44</v>
      </c>
      <c r="P18" s="3">
        <f>L18*P3</f>
        <v>56</v>
      </c>
      <c r="Q18" s="3">
        <f t="shared" ref="Q18:R18" si="201">M18*Q3</f>
        <v>28</v>
      </c>
      <c r="R18" s="3">
        <f t="shared" si="201"/>
        <v>32</v>
      </c>
      <c r="S18" s="87">
        <f t="shared" si="64"/>
        <v>116</v>
      </c>
      <c r="T18" s="23">
        <f t="shared" si="65"/>
        <v>218</v>
      </c>
      <c r="U18" s="186">
        <v>18</v>
      </c>
      <c r="V18" s="186">
        <v>16</v>
      </c>
      <c r="W18" s="186">
        <v>16</v>
      </c>
      <c r="X18" s="185">
        <f t="shared" si="66"/>
        <v>50</v>
      </c>
      <c r="Y18" s="3">
        <f>U18*Y3</f>
        <v>72</v>
      </c>
      <c r="Z18" s="3">
        <f t="shared" ref="Z18:AA18" si="202">V18*Z3</f>
        <v>32</v>
      </c>
      <c r="AA18" s="3">
        <f t="shared" si="202"/>
        <v>32</v>
      </c>
      <c r="AB18" s="88">
        <f t="shared" si="68"/>
        <v>136</v>
      </c>
      <c r="AC18" s="186">
        <v>17</v>
      </c>
      <c r="AD18" s="186">
        <v>14</v>
      </c>
      <c r="AE18" s="186">
        <v>15</v>
      </c>
      <c r="AF18" s="183">
        <f t="shared" si="69"/>
        <v>46</v>
      </c>
      <c r="AG18" s="3">
        <f>AC18*AG3</f>
        <v>68</v>
      </c>
      <c r="AH18" s="3">
        <f t="shared" ref="AH18:AI18" si="203">AD18*AH3</f>
        <v>28</v>
      </c>
      <c r="AI18" s="3">
        <f t="shared" si="203"/>
        <v>30</v>
      </c>
      <c r="AJ18" s="88">
        <f t="shared" si="71"/>
        <v>126</v>
      </c>
      <c r="AK18" s="23">
        <f t="shared" si="72"/>
        <v>262</v>
      </c>
      <c r="AL18" s="186">
        <v>12</v>
      </c>
      <c r="AM18" s="186">
        <v>13</v>
      </c>
      <c r="AN18" s="186">
        <v>14</v>
      </c>
      <c r="AO18" s="185">
        <f t="shared" si="73"/>
        <v>39</v>
      </c>
      <c r="AP18" s="3">
        <f>AL18*AP3</f>
        <v>24</v>
      </c>
      <c r="AQ18" s="3">
        <f t="shared" ref="AQ18:AR18" si="204">AM18*AQ3</f>
        <v>26</v>
      </c>
      <c r="AR18" s="3">
        <f t="shared" si="204"/>
        <v>28</v>
      </c>
      <c r="AS18" s="88">
        <f t="shared" si="75"/>
        <v>78</v>
      </c>
      <c r="AT18" s="37">
        <v>0</v>
      </c>
      <c r="AU18" s="37">
        <v>0</v>
      </c>
      <c r="AV18" s="186">
        <v>11</v>
      </c>
      <c r="AW18" s="185">
        <f t="shared" si="76"/>
        <v>11</v>
      </c>
      <c r="AX18" s="37">
        <f>AT18*AX3</f>
        <v>0</v>
      </c>
      <c r="AY18" s="37">
        <f t="shared" ref="AY18:AZ18" si="205">AU18*AY3</f>
        <v>0</v>
      </c>
      <c r="AZ18" s="166">
        <f t="shared" si="205"/>
        <v>11</v>
      </c>
      <c r="BA18" s="88">
        <f t="shared" si="78"/>
        <v>11</v>
      </c>
      <c r="BB18" s="186">
        <v>14</v>
      </c>
      <c r="BC18" s="186">
        <v>14</v>
      </c>
      <c r="BD18" s="37">
        <v>0</v>
      </c>
      <c r="BE18" s="186">
        <v>14</v>
      </c>
      <c r="BF18" s="185">
        <f t="shared" si="79"/>
        <v>42</v>
      </c>
      <c r="BG18" s="3">
        <f>BB18*BG3</f>
        <v>14</v>
      </c>
      <c r="BH18" s="3">
        <f t="shared" ref="BH18:BJ18" si="206">BC18*BH3</f>
        <v>14</v>
      </c>
      <c r="BI18" s="85">
        <f t="shared" si="206"/>
        <v>0</v>
      </c>
      <c r="BJ18" s="3">
        <f t="shared" si="206"/>
        <v>14</v>
      </c>
      <c r="BK18" s="88">
        <f t="shared" si="81"/>
        <v>42</v>
      </c>
      <c r="BL18" s="29">
        <f t="shared" si="82"/>
        <v>611</v>
      </c>
      <c r="BM18" s="38">
        <v>0</v>
      </c>
      <c r="BN18" s="89">
        <f t="shared" si="83"/>
        <v>611</v>
      </c>
      <c r="BO18" s="6">
        <v>13</v>
      </c>
      <c r="BP18" s="186">
        <v>12</v>
      </c>
      <c r="BQ18" s="186">
        <v>13</v>
      </c>
      <c r="BR18" s="186">
        <v>15</v>
      </c>
      <c r="BS18" s="181">
        <f t="shared" si="84"/>
        <v>40</v>
      </c>
      <c r="BT18" s="3">
        <f>BP18*BT3</f>
        <v>48</v>
      </c>
      <c r="BU18" s="3">
        <f t="shared" ref="BU18" si="207">BQ18*BU3</f>
        <v>26</v>
      </c>
      <c r="BV18" s="3">
        <f t="shared" ref="BV18" si="208">BR18*BV3</f>
        <v>30</v>
      </c>
      <c r="BW18" s="86">
        <f t="shared" si="87"/>
        <v>104</v>
      </c>
      <c r="BX18" s="186">
        <v>16</v>
      </c>
      <c r="BY18" s="186">
        <v>16</v>
      </c>
      <c r="BZ18" s="186">
        <v>17</v>
      </c>
      <c r="CA18" s="183">
        <f t="shared" si="88"/>
        <v>49</v>
      </c>
      <c r="CB18" s="3">
        <f>BX18*CB3</f>
        <v>64</v>
      </c>
      <c r="CC18" s="3">
        <f t="shared" ref="CC18" si="209">BY18*CC3</f>
        <v>32</v>
      </c>
      <c r="CD18" s="3">
        <f t="shared" ref="CD18" si="210">BZ18*CD3</f>
        <v>34</v>
      </c>
      <c r="CE18" s="87">
        <f t="shared" si="91"/>
        <v>130</v>
      </c>
      <c r="CF18" s="23">
        <f t="shared" si="92"/>
        <v>234</v>
      </c>
      <c r="CG18" s="186">
        <v>20</v>
      </c>
      <c r="CH18" s="186">
        <v>14</v>
      </c>
      <c r="CI18" s="186">
        <v>15</v>
      </c>
      <c r="CJ18" s="185">
        <f t="shared" si="93"/>
        <v>49</v>
      </c>
      <c r="CK18" s="3">
        <f>CG18*CK3</f>
        <v>80</v>
      </c>
      <c r="CL18" s="3">
        <f t="shared" ref="CL18" si="211">CH18*CL3</f>
        <v>28</v>
      </c>
      <c r="CM18" s="3">
        <f t="shared" ref="CM18" si="212">CI18*CM3</f>
        <v>30</v>
      </c>
      <c r="CN18" s="88">
        <f t="shared" si="96"/>
        <v>138</v>
      </c>
      <c r="CO18" s="186">
        <v>20</v>
      </c>
      <c r="CP18" s="186">
        <v>17</v>
      </c>
      <c r="CQ18" s="186">
        <v>17</v>
      </c>
      <c r="CR18" s="183">
        <f t="shared" si="97"/>
        <v>54</v>
      </c>
      <c r="CS18" s="3">
        <f>CO18*CS3</f>
        <v>80</v>
      </c>
      <c r="CT18" s="3">
        <f t="shared" ref="CT18" si="213">CP18*CT3</f>
        <v>34</v>
      </c>
      <c r="CU18" s="3">
        <f t="shared" ref="CU18" si="214">CQ18*CU3</f>
        <v>34</v>
      </c>
      <c r="CV18" s="88">
        <f t="shared" si="100"/>
        <v>148</v>
      </c>
      <c r="CW18" s="23">
        <f t="shared" si="101"/>
        <v>286</v>
      </c>
      <c r="CX18" s="186">
        <v>17</v>
      </c>
      <c r="CY18" s="186">
        <v>17</v>
      </c>
      <c r="CZ18" s="186">
        <v>16</v>
      </c>
      <c r="DA18" s="185">
        <f t="shared" si="102"/>
        <v>50</v>
      </c>
      <c r="DB18" s="3">
        <f>CX18*DB3</f>
        <v>34</v>
      </c>
      <c r="DC18" s="3">
        <f t="shared" ref="DC18" si="215">CY18*DC3</f>
        <v>34</v>
      </c>
      <c r="DD18" s="3">
        <f t="shared" ref="DD18" si="216">CZ18*DD3</f>
        <v>32</v>
      </c>
      <c r="DE18" s="88">
        <f t="shared" si="104"/>
        <v>100</v>
      </c>
      <c r="DF18" s="37">
        <v>0</v>
      </c>
      <c r="DG18" s="37">
        <v>0</v>
      </c>
      <c r="DH18" s="186">
        <v>16</v>
      </c>
      <c r="DI18" s="185">
        <f t="shared" si="105"/>
        <v>16</v>
      </c>
      <c r="DJ18" s="37">
        <f>DF18*DJ3</f>
        <v>0</v>
      </c>
      <c r="DK18" s="37">
        <f t="shared" ref="DK18" si="217">DG18*DK3</f>
        <v>0</v>
      </c>
      <c r="DL18" s="166">
        <f t="shared" ref="DL18" si="218">DH18*DL3</f>
        <v>16</v>
      </c>
      <c r="DM18" s="88">
        <f t="shared" si="108"/>
        <v>16</v>
      </c>
      <c r="DN18" s="229">
        <v>18</v>
      </c>
      <c r="DO18" s="229">
        <v>18</v>
      </c>
      <c r="DP18" s="37">
        <v>0</v>
      </c>
      <c r="DQ18" s="186">
        <v>18</v>
      </c>
      <c r="DR18" s="185">
        <f t="shared" si="109"/>
        <v>54</v>
      </c>
      <c r="DS18" s="3">
        <f>DN18*DS3</f>
        <v>18</v>
      </c>
      <c r="DT18" s="3">
        <f t="shared" ref="DT18" si="219">DO18*DT3</f>
        <v>18</v>
      </c>
      <c r="DU18" s="85">
        <f t="shared" ref="DU18" si="220">DP18*DU3</f>
        <v>0</v>
      </c>
      <c r="DV18" s="3">
        <f t="shared" ref="DV18" si="221">DQ18*DV3</f>
        <v>18</v>
      </c>
      <c r="DW18" s="88">
        <f t="shared" si="113"/>
        <v>54</v>
      </c>
      <c r="DX18" s="29">
        <f t="shared" si="114"/>
        <v>690</v>
      </c>
      <c r="DY18" s="38">
        <v>0</v>
      </c>
      <c r="DZ18" s="89">
        <f t="shared" si="115"/>
        <v>690</v>
      </c>
      <c r="EA18" s="93">
        <f t="shared" si="116"/>
        <v>1301</v>
      </c>
      <c r="EB18" s="96">
        <v>13</v>
      </c>
      <c r="EC18" s="109">
        <v>0</v>
      </c>
      <c r="ED18" s="109">
        <v>0</v>
      </c>
      <c r="EE18" s="109">
        <v>0</v>
      </c>
      <c r="EF18" s="105">
        <f t="shared" si="117"/>
        <v>0</v>
      </c>
      <c r="EG18" s="105">
        <f>EC18*EG3</f>
        <v>0</v>
      </c>
      <c r="EH18" s="105">
        <f t="shared" ref="EH18" si="222">ED18*EH3</f>
        <v>0</v>
      </c>
      <c r="EI18" s="105">
        <f t="shared" ref="EI18" si="223">EE18*EI3</f>
        <v>0</v>
      </c>
      <c r="EJ18" s="105">
        <f t="shared" si="120"/>
        <v>0</v>
      </c>
      <c r="EK18" s="109">
        <v>0</v>
      </c>
      <c r="EL18" s="109">
        <v>0</v>
      </c>
      <c r="EM18" s="109">
        <v>0</v>
      </c>
      <c r="EN18" s="106">
        <f t="shared" si="121"/>
        <v>0</v>
      </c>
      <c r="EO18" s="105">
        <f>EK18*EO3</f>
        <v>0</v>
      </c>
      <c r="EP18" s="105">
        <f t="shared" ref="EP18" si="224">EL18*EP3</f>
        <v>0</v>
      </c>
      <c r="EQ18" s="105">
        <f t="shared" ref="EQ18" si="225">EM18*EQ3</f>
        <v>0</v>
      </c>
      <c r="ER18" s="106">
        <f t="shared" si="124"/>
        <v>0</v>
      </c>
      <c r="ES18" s="107">
        <f t="shared" si="125"/>
        <v>0</v>
      </c>
      <c r="ET18" s="105">
        <f>EP18*ET3</f>
        <v>0</v>
      </c>
      <c r="EU18" s="105">
        <f t="shared" ref="EU18" si="226">EQ18*EU3</f>
        <v>0</v>
      </c>
      <c r="EV18" s="105">
        <f t="shared" ref="EV18" si="227">ER18*EV3</f>
        <v>0</v>
      </c>
      <c r="EW18" s="85">
        <f t="shared" si="128"/>
        <v>0</v>
      </c>
      <c r="EX18" s="105">
        <f>ET18*EX3</f>
        <v>0</v>
      </c>
      <c r="EY18" s="105">
        <f t="shared" ref="EY18" si="228">EU18*EY3</f>
        <v>0</v>
      </c>
      <c r="EZ18" s="105">
        <f t="shared" ref="EZ18" si="229">EV18*EZ3</f>
        <v>0</v>
      </c>
      <c r="FA18" s="85">
        <f t="shared" si="131"/>
        <v>0</v>
      </c>
      <c r="FB18" s="105">
        <f>EX18*FB3</f>
        <v>0</v>
      </c>
      <c r="FC18" s="105">
        <f t="shared" ref="FC18" si="230">EY18*FC3</f>
        <v>0</v>
      </c>
      <c r="FD18" s="105">
        <f t="shared" ref="FD18" si="231">EZ18*FD3</f>
        <v>0</v>
      </c>
      <c r="FE18" s="106">
        <f t="shared" si="134"/>
        <v>0</v>
      </c>
      <c r="FF18" s="105">
        <f>FB18*FF3</f>
        <v>0</v>
      </c>
      <c r="FG18" s="105">
        <f t="shared" ref="FG18" si="232">FC18*FG3</f>
        <v>0</v>
      </c>
      <c r="FH18" s="105">
        <f t="shared" ref="FH18" si="233">FD18*FH3</f>
        <v>0</v>
      </c>
      <c r="FI18" s="85">
        <f t="shared" si="137"/>
        <v>0</v>
      </c>
      <c r="FJ18" s="107">
        <f t="shared" si="138"/>
        <v>0</v>
      </c>
      <c r="FK18" s="105">
        <f>FG18*FK3</f>
        <v>0</v>
      </c>
      <c r="FL18" s="105">
        <f t="shared" ref="FL18" si="234">FH18*FL3</f>
        <v>0</v>
      </c>
      <c r="FM18" s="105">
        <f t="shared" ref="FM18" si="235">FI18*FM3</f>
        <v>0</v>
      </c>
      <c r="FN18" s="85">
        <f t="shared" si="141"/>
        <v>0</v>
      </c>
      <c r="FO18" s="105">
        <f>FK18*FO3</f>
        <v>0</v>
      </c>
      <c r="FP18" s="105">
        <f t="shared" ref="FP18" si="236">FL18*FP3</f>
        <v>0</v>
      </c>
      <c r="FQ18" s="105">
        <f t="shared" ref="FQ18" si="237">FM18*FQ3</f>
        <v>0</v>
      </c>
      <c r="FR18" s="85">
        <f t="shared" si="143"/>
        <v>0</v>
      </c>
      <c r="FS18" s="108">
        <v>0</v>
      </c>
      <c r="FT18" s="108">
        <v>0</v>
      </c>
      <c r="FU18" s="109">
        <v>0</v>
      </c>
      <c r="FV18" s="85">
        <f t="shared" si="144"/>
        <v>0</v>
      </c>
      <c r="FW18" s="108">
        <f>FS18*FW3</f>
        <v>0</v>
      </c>
      <c r="FX18" s="108">
        <f t="shared" ref="FX18" si="238">FT18*FX3</f>
        <v>0</v>
      </c>
      <c r="FY18" s="108">
        <f t="shared" ref="FY18" si="239">FU18*FY3</f>
        <v>0</v>
      </c>
      <c r="FZ18" s="85">
        <f t="shared" si="147"/>
        <v>0</v>
      </c>
      <c r="GA18" s="110">
        <v>0</v>
      </c>
      <c r="GB18" s="109">
        <v>0</v>
      </c>
      <c r="GC18" s="108">
        <v>0</v>
      </c>
      <c r="GD18" s="109">
        <v>0</v>
      </c>
      <c r="GE18" s="85">
        <f t="shared" si="148"/>
        <v>0</v>
      </c>
      <c r="GF18" s="105">
        <f>GA18*GF3</f>
        <v>0</v>
      </c>
      <c r="GG18" s="105">
        <f t="shared" ref="GG18" si="240">GB18*GG3</f>
        <v>0</v>
      </c>
      <c r="GH18" s="85">
        <f t="shared" ref="GH18" si="241">GC18*GH3</f>
        <v>0</v>
      </c>
      <c r="GI18" s="105">
        <f t="shared" ref="GI18" si="242">GD18*GI3</f>
        <v>0</v>
      </c>
      <c r="GJ18" s="85">
        <f t="shared" si="152"/>
        <v>0</v>
      </c>
      <c r="GK18" s="111">
        <f t="shared" si="153"/>
        <v>0</v>
      </c>
      <c r="GL18" s="112">
        <v>0</v>
      </c>
      <c r="GM18" s="113">
        <f t="shared" si="154"/>
        <v>0</v>
      </c>
      <c r="GN18" s="93">
        <f t="shared" si="155"/>
        <v>1301</v>
      </c>
      <c r="GO18" s="6">
        <v>13</v>
      </c>
      <c r="GP18" s="28">
        <f t="shared" si="199"/>
        <v>77.44047619047619</v>
      </c>
      <c r="GQ18" s="3" t="s">
        <v>112</v>
      </c>
      <c r="GR18">
        <v>77.44</v>
      </c>
      <c r="GS18" s="211" t="e">
        <f>#REF!/1680*100</f>
        <v>#REF!</v>
      </c>
    </row>
    <row r="19" spans="1:245">
      <c r="A19" s="6">
        <v>14</v>
      </c>
      <c r="B19" s="31">
        <f t="shared" si="58"/>
        <v>1271</v>
      </c>
      <c r="C19" s="3" t="s">
        <v>54</v>
      </c>
      <c r="D19" s="186">
        <v>15</v>
      </c>
      <c r="E19" s="186">
        <v>15</v>
      </c>
      <c r="F19" s="186">
        <v>14</v>
      </c>
      <c r="G19" s="181">
        <f t="shared" si="59"/>
        <v>44</v>
      </c>
      <c r="H19" s="3">
        <f>D19*H3</f>
        <v>60</v>
      </c>
      <c r="I19" s="3">
        <f t="shared" ref="I19:J19" si="243">E19*I3</f>
        <v>30</v>
      </c>
      <c r="J19" s="3">
        <f t="shared" si="243"/>
        <v>28</v>
      </c>
      <c r="K19" s="86">
        <f t="shared" si="61"/>
        <v>118</v>
      </c>
      <c r="L19" s="186">
        <v>16</v>
      </c>
      <c r="M19" s="186">
        <v>16</v>
      </c>
      <c r="N19" s="186">
        <v>16</v>
      </c>
      <c r="O19" s="183">
        <f t="shared" si="62"/>
        <v>48</v>
      </c>
      <c r="P19" s="3">
        <f>L19*P3</f>
        <v>64</v>
      </c>
      <c r="Q19" s="3">
        <f t="shared" ref="Q19:R19" si="244">M19*Q3</f>
        <v>32</v>
      </c>
      <c r="R19" s="3">
        <f t="shared" si="244"/>
        <v>32</v>
      </c>
      <c r="S19" s="87">
        <f t="shared" si="64"/>
        <v>128</v>
      </c>
      <c r="T19" s="23">
        <f t="shared" si="65"/>
        <v>246</v>
      </c>
      <c r="U19" s="186">
        <v>13</v>
      </c>
      <c r="V19" s="186">
        <v>14</v>
      </c>
      <c r="W19" s="186">
        <v>14</v>
      </c>
      <c r="X19" s="185">
        <f t="shared" si="66"/>
        <v>41</v>
      </c>
      <c r="Y19" s="3">
        <f>U19*Y3</f>
        <v>52</v>
      </c>
      <c r="Z19" s="3">
        <f t="shared" ref="Z19:AA19" si="245">V19*Z3</f>
        <v>28</v>
      </c>
      <c r="AA19" s="3">
        <f t="shared" si="245"/>
        <v>28</v>
      </c>
      <c r="AB19" s="88">
        <f t="shared" si="68"/>
        <v>108</v>
      </c>
      <c r="AC19" s="186">
        <v>15</v>
      </c>
      <c r="AD19" s="186">
        <v>15</v>
      </c>
      <c r="AE19" s="186">
        <v>14</v>
      </c>
      <c r="AF19" s="183">
        <f t="shared" si="69"/>
        <v>44</v>
      </c>
      <c r="AG19" s="3">
        <f>AC19*AG3</f>
        <v>60</v>
      </c>
      <c r="AH19" s="3">
        <f t="shared" ref="AH19:AI19" si="246">AD19*AH3</f>
        <v>30</v>
      </c>
      <c r="AI19" s="3">
        <f t="shared" si="246"/>
        <v>28</v>
      </c>
      <c r="AJ19" s="88">
        <f t="shared" si="71"/>
        <v>118</v>
      </c>
      <c r="AK19" s="23">
        <f t="shared" si="72"/>
        <v>226</v>
      </c>
      <c r="AL19" s="186">
        <v>15</v>
      </c>
      <c r="AM19" s="186">
        <v>15</v>
      </c>
      <c r="AN19" s="186">
        <v>16</v>
      </c>
      <c r="AO19" s="185">
        <f t="shared" si="73"/>
        <v>46</v>
      </c>
      <c r="AP19" s="3">
        <f>AL19*AP3</f>
        <v>30</v>
      </c>
      <c r="AQ19" s="3">
        <f t="shared" ref="AQ19:AR19" si="247">AM19*AQ3</f>
        <v>30</v>
      </c>
      <c r="AR19" s="3">
        <f t="shared" si="247"/>
        <v>32</v>
      </c>
      <c r="AS19" s="88">
        <f t="shared" si="75"/>
        <v>92</v>
      </c>
      <c r="AT19" s="37">
        <v>0</v>
      </c>
      <c r="AU19" s="37">
        <v>0</v>
      </c>
      <c r="AV19" s="186">
        <v>15</v>
      </c>
      <c r="AW19" s="185">
        <f t="shared" si="76"/>
        <v>15</v>
      </c>
      <c r="AX19" s="37">
        <f>AT19*AX3</f>
        <v>0</v>
      </c>
      <c r="AY19" s="37">
        <f t="shared" ref="AY19:AZ19" si="248">AU19*AY3</f>
        <v>0</v>
      </c>
      <c r="AZ19" s="166">
        <f t="shared" si="248"/>
        <v>15</v>
      </c>
      <c r="BA19" s="88">
        <f t="shared" si="78"/>
        <v>15</v>
      </c>
      <c r="BB19" s="186">
        <v>15</v>
      </c>
      <c r="BC19" s="186">
        <v>14</v>
      </c>
      <c r="BD19" s="37">
        <v>0</v>
      </c>
      <c r="BE19" s="186">
        <v>14</v>
      </c>
      <c r="BF19" s="185">
        <f t="shared" si="79"/>
        <v>43</v>
      </c>
      <c r="BG19" s="3">
        <f>BB19*BG3</f>
        <v>15</v>
      </c>
      <c r="BH19" s="3">
        <f t="shared" ref="BH19:BJ19" si="249">BC19*BH3</f>
        <v>14</v>
      </c>
      <c r="BI19" s="85">
        <f t="shared" si="249"/>
        <v>0</v>
      </c>
      <c r="BJ19" s="3">
        <f t="shared" si="249"/>
        <v>14</v>
      </c>
      <c r="BK19" s="88">
        <f t="shared" si="81"/>
        <v>43</v>
      </c>
      <c r="BL19" s="29">
        <f t="shared" si="82"/>
        <v>622</v>
      </c>
      <c r="BM19" s="38">
        <v>0</v>
      </c>
      <c r="BN19" s="89">
        <f t="shared" si="83"/>
        <v>622</v>
      </c>
      <c r="BO19" s="6">
        <v>14</v>
      </c>
      <c r="BP19" s="186">
        <v>13</v>
      </c>
      <c r="BQ19" s="186">
        <v>15</v>
      </c>
      <c r="BR19" s="186">
        <v>14</v>
      </c>
      <c r="BS19" s="181">
        <f t="shared" si="84"/>
        <v>42</v>
      </c>
      <c r="BT19" s="3">
        <f>BP19*BT3</f>
        <v>52</v>
      </c>
      <c r="BU19" s="3">
        <f t="shared" ref="BU19" si="250">BQ19*BU3</f>
        <v>30</v>
      </c>
      <c r="BV19" s="3">
        <f t="shared" ref="BV19" si="251">BR19*BV3</f>
        <v>28</v>
      </c>
      <c r="BW19" s="86">
        <f t="shared" si="87"/>
        <v>110</v>
      </c>
      <c r="BX19" s="186">
        <v>17</v>
      </c>
      <c r="BY19" s="186">
        <v>16</v>
      </c>
      <c r="BZ19" s="186">
        <v>17</v>
      </c>
      <c r="CA19" s="183">
        <f t="shared" si="88"/>
        <v>50</v>
      </c>
      <c r="CB19" s="3">
        <f>BX19*CB3</f>
        <v>68</v>
      </c>
      <c r="CC19" s="3">
        <f t="shared" ref="CC19" si="252">BY19*CC3</f>
        <v>32</v>
      </c>
      <c r="CD19" s="3">
        <f t="shared" ref="CD19" si="253">BZ19*CD3</f>
        <v>34</v>
      </c>
      <c r="CE19" s="87">
        <f t="shared" si="91"/>
        <v>134</v>
      </c>
      <c r="CF19" s="23">
        <f t="shared" si="92"/>
        <v>244</v>
      </c>
      <c r="CG19" s="186">
        <v>15</v>
      </c>
      <c r="CH19" s="186">
        <v>16</v>
      </c>
      <c r="CI19" s="186">
        <v>15</v>
      </c>
      <c r="CJ19" s="185">
        <f t="shared" si="93"/>
        <v>46</v>
      </c>
      <c r="CK19" s="3">
        <f>CG19*CK3</f>
        <v>60</v>
      </c>
      <c r="CL19" s="3">
        <f t="shared" ref="CL19" si="254">CH19*CL3</f>
        <v>32</v>
      </c>
      <c r="CM19" s="3">
        <f t="shared" ref="CM19" si="255">CI19*CM3</f>
        <v>30</v>
      </c>
      <c r="CN19" s="88">
        <f t="shared" si="96"/>
        <v>122</v>
      </c>
      <c r="CO19" s="186">
        <v>15</v>
      </c>
      <c r="CP19" s="186">
        <v>16</v>
      </c>
      <c r="CQ19" s="186">
        <v>16</v>
      </c>
      <c r="CR19" s="183">
        <f t="shared" si="97"/>
        <v>47</v>
      </c>
      <c r="CS19" s="3">
        <f>CO19*CS3</f>
        <v>60</v>
      </c>
      <c r="CT19" s="3">
        <f t="shared" ref="CT19" si="256">CP19*CT3</f>
        <v>32</v>
      </c>
      <c r="CU19" s="3">
        <f t="shared" ref="CU19" si="257">CQ19*CU3</f>
        <v>32</v>
      </c>
      <c r="CV19" s="88">
        <f t="shared" si="100"/>
        <v>124</v>
      </c>
      <c r="CW19" s="23">
        <f t="shared" si="101"/>
        <v>246</v>
      </c>
      <c r="CX19" s="186">
        <v>15</v>
      </c>
      <c r="CY19" s="186">
        <v>15</v>
      </c>
      <c r="CZ19" s="186">
        <v>16</v>
      </c>
      <c r="DA19" s="185">
        <f t="shared" si="102"/>
        <v>46</v>
      </c>
      <c r="DB19" s="3">
        <f>CX19*DB3</f>
        <v>30</v>
      </c>
      <c r="DC19" s="3">
        <f t="shared" ref="DC19" si="258">CY19*DC3</f>
        <v>30</v>
      </c>
      <c r="DD19" s="3">
        <f t="shared" ref="DD19" si="259">CZ19*DD3</f>
        <v>32</v>
      </c>
      <c r="DE19" s="88">
        <f t="shared" si="104"/>
        <v>92</v>
      </c>
      <c r="DF19" s="37">
        <v>0</v>
      </c>
      <c r="DG19" s="37">
        <v>0</v>
      </c>
      <c r="DH19" s="186">
        <v>15</v>
      </c>
      <c r="DI19" s="185">
        <f t="shared" si="105"/>
        <v>15</v>
      </c>
      <c r="DJ19" s="37">
        <f>DF19*DJ3</f>
        <v>0</v>
      </c>
      <c r="DK19" s="37">
        <f t="shared" ref="DK19" si="260">DG19*DK3</f>
        <v>0</v>
      </c>
      <c r="DL19" s="166">
        <f t="shared" ref="DL19" si="261">DH19*DL3</f>
        <v>15</v>
      </c>
      <c r="DM19" s="88">
        <f t="shared" si="108"/>
        <v>15</v>
      </c>
      <c r="DN19" s="229">
        <v>18</v>
      </c>
      <c r="DO19" s="229">
        <v>17</v>
      </c>
      <c r="DP19" s="37">
        <v>0</v>
      </c>
      <c r="DQ19" s="186">
        <v>17</v>
      </c>
      <c r="DR19" s="185">
        <f t="shared" si="109"/>
        <v>52</v>
      </c>
      <c r="DS19" s="3">
        <f>DN19*DS3</f>
        <v>18</v>
      </c>
      <c r="DT19" s="3">
        <f t="shared" ref="DT19" si="262">DO19*DT3</f>
        <v>17</v>
      </c>
      <c r="DU19" s="85">
        <f t="shared" ref="DU19" si="263">DP19*DU3</f>
        <v>0</v>
      </c>
      <c r="DV19" s="3">
        <f t="shared" ref="DV19" si="264">DQ19*DV3</f>
        <v>17</v>
      </c>
      <c r="DW19" s="88">
        <f t="shared" si="113"/>
        <v>52</v>
      </c>
      <c r="DX19" s="29">
        <f t="shared" si="114"/>
        <v>649</v>
      </c>
      <c r="DY19" s="38">
        <v>0</v>
      </c>
      <c r="DZ19" s="89">
        <f t="shared" si="115"/>
        <v>649</v>
      </c>
      <c r="EA19" s="93">
        <f t="shared" si="116"/>
        <v>1271</v>
      </c>
      <c r="EB19" s="96">
        <v>14</v>
      </c>
      <c r="EC19" s="109">
        <v>0</v>
      </c>
      <c r="ED19" s="109">
        <v>0</v>
      </c>
      <c r="EE19" s="109">
        <v>0</v>
      </c>
      <c r="EF19" s="105">
        <f t="shared" si="117"/>
        <v>0</v>
      </c>
      <c r="EG19" s="105">
        <f>EC19*EG3</f>
        <v>0</v>
      </c>
      <c r="EH19" s="105">
        <f t="shared" ref="EH19" si="265">ED19*EH3</f>
        <v>0</v>
      </c>
      <c r="EI19" s="105">
        <f t="shared" ref="EI19" si="266">EE19*EI3</f>
        <v>0</v>
      </c>
      <c r="EJ19" s="105">
        <f t="shared" si="120"/>
        <v>0</v>
      </c>
      <c r="EK19" s="109">
        <v>0</v>
      </c>
      <c r="EL19" s="109">
        <v>0</v>
      </c>
      <c r="EM19" s="109">
        <v>0</v>
      </c>
      <c r="EN19" s="106">
        <f t="shared" si="121"/>
        <v>0</v>
      </c>
      <c r="EO19" s="105">
        <f>EK19*EO3</f>
        <v>0</v>
      </c>
      <c r="EP19" s="105">
        <f t="shared" ref="EP19" si="267">EL19*EP3</f>
        <v>0</v>
      </c>
      <c r="EQ19" s="105">
        <f t="shared" ref="EQ19" si="268">EM19*EQ3</f>
        <v>0</v>
      </c>
      <c r="ER19" s="106">
        <f t="shared" si="124"/>
        <v>0</v>
      </c>
      <c r="ES19" s="107">
        <f t="shared" si="125"/>
        <v>0</v>
      </c>
      <c r="ET19" s="105">
        <f>EP19*ET3</f>
        <v>0</v>
      </c>
      <c r="EU19" s="105">
        <f t="shared" ref="EU19" si="269">EQ19*EU3</f>
        <v>0</v>
      </c>
      <c r="EV19" s="105">
        <f t="shared" ref="EV19" si="270">ER19*EV3</f>
        <v>0</v>
      </c>
      <c r="EW19" s="85">
        <f t="shared" si="128"/>
        <v>0</v>
      </c>
      <c r="EX19" s="105">
        <f>ET19*EX3</f>
        <v>0</v>
      </c>
      <c r="EY19" s="105">
        <f t="shared" ref="EY19" si="271">EU19*EY3</f>
        <v>0</v>
      </c>
      <c r="EZ19" s="105">
        <f t="shared" ref="EZ19" si="272">EV19*EZ3</f>
        <v>0</v>
      </c>
      <c r="FA19" s="85">
        <f t="shared" si="131"/>
        <v>0</v>
      </c>
      <c r="FB19" s="105">
        <f>EX19*FB3</f>
        <v>0</v>
      </c>
      <c r="FC19" s="105">
        <f t="shared" ref="FC19" si="273">EY19*FC3</f>
        <v>0</v>
      </c>
      <c r="FD19" s="105">
        <f t="shared" ref="FD19" si="274">EZ19*FD3</f>
        <v>0</v>
      </c>
      <c r="FE19" s="106">
        <f t="shared" si="134"/>
        <v>0</v>
      </c>
      <c r="FF19" s="105">
        <f>FB19*FF3</f>
        <v>0</v>
      </c>
      <c r="FG19" s="105">
        <f t="shared" ref="FG19" si="275">FC19*FG3</f>
        <v>0</v>
      </c>
      <c r="FH19" s="105">
        <f t="shared" ref="FH19" si="276">FD19*FH3</f>
        <v>0</v>
      </c>
      <c r="FI19" s="85">
        <f t="shared" si="137"/>
        <v>0</v>
      </c>
      <c r="FJ19" s="107">
        <f t="shared" si="138"/>
        <v>0</v>
      </c>
      <c r="FK19" s="105">
        <f>FG19*FK3</f>
        <v>0</v>
      </c>
      <c r="FL19" s="105">
        <f t="shared" ref="FL19" si="277">FH19*FL3</f>
        <v>0</v>
      </c>
      <c r="FM19" s="105">
        <f t="shared" ref="FM19" si="278">FI19*FM3</f>
        <v>0</v>
      </c>
      <c r="FN19" s="85">
        <f t="shared" si="141"/>
        <v>0</v>
      </c>
      <c r="FO19" s="105">
        <f>FK19*FO3</f>
        <v>0</v>
      </c>
      <c r="FP19" s="105">
        <f t="shared" ref="FP19" si="279">FL19*FP3</f>
        <v>0</v>
      </c>
      <c r="FQ19" s="105">
        <f t="shared" ref="FQ19" si="280">FM19*FQ3</f>
        <v>0</v>
      </c>
      <c r="FR19" s="85">
        <f t="shared" si="143"/>
        <v>0</v>
      </c>
      <c r="FS19" s="108">
        <v>0</v>
      </c>
      <c r="FT19" s="108">
        <v>0</v>
      </c>
      <c r="FU19" s="109">
        <v>0</v>
      </c>
      <c r="FV19" s="85">
        <f t="shared" si="144"/>
        <v>0</v>
      </c>
      <c r="FW19" s="108">
        <f>FS19*FW3</f>
        <v>0</v>
      </c>
      <c r="FX19" s="108">
        <f t="shared" ref="FX19" si="281">FT19*FX3</f>
        <v>0</v>
      </c>
      <c r="FY19" s="108">
        <f t="shared" ref="FY19" si="282">FU19*FY3</f>
        <v>0</v>
      </c>
      <c r="FZ19" s="85">
        <f t="shared" si="147"/>
        <v>0</v>
      </c>
      <c r="GA19" s="110">
        <v>0</v>
      </c>
      <c r="GB19" s="109">
        <v>0</v>
      </c>
      <c r="GC19" s="108">
        <v>0</v>
      </c>
      <c r="GD19" s="109">
        <v>0</v>
      </c>
      <c r="GE19" s="85">
        <f t="shared" si="148"/>
        <v>0</v>
      </c>
      <c r="GF19" s="105">
        <f>GA19*GF3</f>
        <v>0</v>
      </c>
      <c r="GG19" s="105">
        <f t="shared" ref="GG19" si="283">GB19*GG3</f>
        <v>0</v>
      </c>
      <c r="GH19" s="85">
        <f t="shared" ref="GH19" si="284">GC19*GH3</f>
        <v>0</v>
      </c>
      <c r="GI19" s="105">
        <f t="shared" ref="GI19" si="285">GD19*GI3</f>
        <v>0</v>
      </c>
      <c r="GJ19" s="85">
        <f t="shared" si="152"/>
        <v>0</v>
      </c>
      <c r="GK19" s="111">
        <f t="shared" si="153"/>
        <v>0</v>
      </c>
      <c r="GL19" s="112">
        <v>0</v>
      </c>
      <c r="GM19" s="113">
        <f t="shared" si="154"/>
        <v>0</v>
      </c>
      <c r="GN19" s="93">
        <f t="shared" si="155"/>
        <v>1271</v>
      </c>
      <c r="GO19" s="6">
        <v>14</v>
      </c>
      <c r="GP19" s="28">
        <f t="shared" si="199"/>
        <v>75.654761904761898</v>
      </c>
      <c r="GQ19" s="3" t="s">
        <v>54</v>
      </c>
      <c r="GR19">
        <v>75.650000000000006</v>
      </c>
      <c r="GS19" s="211" t="e">
        <f>#REF!/1680*100</f>
        <v>#REF!</v>
      </c>
    </row>
    <row r="20" spans="1:245">
      <c r="A20" s="6">
        <v>15</v>
      </c>
      <c r="B20" s="31">
        <f t="shared" si="58"/>
        <v>1246</v>
      </c>
      <c r="C20" s="3" t="s">
        <v>56</v>
      </c>
      <c r="D20" s="186">
        <v>15</v>
      </c>
      <c r="E20" s="186">
        <v>14</v>
      </c>
      <c r="F20" s="186">
        <v>13</v>
      </c>
      <c r="G20" s="181">
        <f t="shared" si="59"/>
        <v>42</v>
      </c>
      <c r="H20" s="3">
        <f>D20*H3</f>
        <v>60</v>
      </c>
      <c r="I20" s="3">
        <f t="shared" ref="I20:J20" si="286">E20*I3</f>
        <v>28</v>
      </c>
      <c r="J20" s="3">
        <f t="shared" si="286"/>
        <v>26</v>
      </c>
      <c r="K20" s="86">
        <f t="shared" si="61"/>
        <v>114</v>
      </c>
      <c r="L20" s="186">
        <v>17</v>
      </c>
      <c r="M20" s="186">
        <v>16</v>
      </c>
      <c r="N20" s="186">
        <v>16</v>
      </c>
      <c r="O20" s="183">
        <f t="shared" si="62"/>
        <v>49</v>
      </c>
      <c r="P20" s="3">
        <f>L20*P3</f>
        <v>68</v>
      </c>
      <c r="Q20" s="3">
        <f t="shared" ref="Q20:R20" si="287">M20*Q3</f>
        <v>32</v>
      </c>
      <c r="R20" s="3">
        <f t="shared" si="287"/>
        <v>32</v>
      </c>
      <c r="S20" s="87">
        <f t="shared" si="64"/>
        <v>132</v>
      </c>
      <c r="T20" s="23">
        <f t="shared" si="65"/>
        <v>246</v>
      </c>
      <c r="U20" s="186">
        <v>13</v>
      </c>
      <c r="V20" s="186">
        <v>13</v>
      </c>
      <c r="W20" s="186">
        <v>13</v>
      </c>
      <c r="X20" s="185">
        <f t="shared" si="66"/>
        <v>39</v>
      </c>
      <c r="Y20" s="3">
        <f>U20*Y3</f>
        <v>52</v>
      </c>
      <c r="Z20" s="3">
        <f t="shared" ref="Z20:AA20" si="288">V20*Z3</f>
        <v>26</v>
      </c>
      <c r="AA20" s="3">
        <f t="shared" si="288"/>
        <v>26</v>
      </c>
      <c r="AB20" s="88">
        <f t="shared" si="68"/>
        <v>104</v>
      </c>
      <c r="AC20" s="186">
        <v>16</v>
      </c>
      <c r="AD20" s="186">
        <v>16</v>
      </c>
      <c r="AE20" s="186">
        <v>16</v>
      </c>
      <c r="AF20" s="183">
        <f t="shared" si="69"/>
        <v>48</v>
      </c>
      <c r="AG20" s="3">
        <f t="shared" ref="AG20:AI20" si="289">AC20*AG3</f>
        <v>64</v>
      </c>
      <c r="AH20" s="3">
        <f t="shared" si="289"/>
        <v>32</v>
      </c>
      <c r="AI20" s="3">
        <f t="shared" si="289"/>
        <v>32</v>
      </c>
      <c r="AJ20" s="88">
        <f t="shared" si="71"/>
        <v>128</v>
      </c>
      <c r="AK20" s="23">
        <f t="shared" si="72"/>
        <v>232</v>
      </c>
      <c r="AL20" s="186">
        <v>11</v>
      </c>
      <c r="AM20" s="186">
        <v>12</v>
      </c>
      <c r="AN20" s="186">
        <v>14</v>
      </c>
      <c r="AO20" s="185">
        <f t="shared" si="73"/>
        <v>37</v>
      </c>
      <c r="AP20" s="3">
        <f>AL20*AP3</f>
        <v>22</v>
      </c>
      <c r="AQ20" s="3">
        <f t="shared" ref="AQ20:AR20" si="290">AM20*AQ3</f>
        <v>24</v>
      </c>
      <c r="AR20" s="3">
        <f t="shared" si="290"/>
        <v>28</v>
      </c>
      <c r="AS20" s="88">
        <f t="shared" si="75"/>
        <v>74</v>
      </c>
      <c r="AT20" s="37">
        <v>0</v>
      </c>
      <c r="AU20" s="37">
        <v>0</v>
      </c>
      <c r="AV20" s="186">
        <v>14</v>
      </c>
      <c r="AW20" s="185">
        <f t="shared" si="76"/>
        <v>14</v>
      </c>
      <c r="AX20" s="37">
        <f>AT20*AX3</f>
        <v>0</v>
      </c>
      <c r="AY20" s="37">
        <f t="shared" ref="AY20:AZ20" si="291">AU20*AY3</f>
        <v>0</v>
      </c>
      <c r="AZ20" s="166">
        <f t="shared" si="291"/>
        <v>14</v>
      </c>
      <c r="BA20" s="88">
        <f t="shared" si="78"/>
        <v>14</v>
      </c>
      <c r="BB20" s="186">
        <v>15</v>
      </c>
      <c r="BC20" s="186">
        <v>13</v>
      </c>
      <c r="BD20" s="37">
        <v>0</v>
      </c>
      <c r="BE20" s="186">
        <v>14</v>
      </c>
      <c r="BF20" s="185">
        <f t="shared" si="79"/>
        <v>42</v>
      </c>
      <c r="BG20" s="3">
        <f>BB20*BG3</f>
        <v>15</v>
      </c>
      <c r="BH20" s="3">
        <f t="shared" ref="BH20:BJ20" si="292">BC20*BH3</f>
        <v>13</v>
      </c>
      <c r="BI20" s="85">
        <f t="shared" si="292"/>
        <v>0</v>
      </c>
      <c r="BJ20" s="3">
        <f t="shared" si="292"/>
        <v>14</v>
      </c>
      <c r="BK20" s="88">
        <f t="shared" si="81"/>
        <v>42</v>
      </c>
      <c r="BL20" s="29">
        <f t="shared" si="82"/>
        <v>608</v>
      </c>
      <c r="BM20" s="38">
        <v>0</v>
      </c>
      <c r="BN20" s="89">
        <f t="shared" si="83"/>
        <v>608</v>
      </c>
      <c r="BO20" s="6">
        <v>15</v>
      </c>
      <c r="BP20" s="186">
        <v>15</v>
      </c>
      <c r="BQ20" s="186">
        <v>14</v>
      </c>
      <c r="BR20" s="186">
        <v>13</v>
      </c>
      <c r="BS20" s="181">
        <f t="shared" si="84"/>
        <v>42</v>
      </c>
      <c r="BT20" s="3">
        <f t="shared" ref="BT20:BU20" si="293">BP20*BT3</f>
        <v>60</v>
      </c>
      <c r="BU20" s="3">
        <f t="shared" si="293"/>
        <v>28</v>
      </c>
      <c r="BV20" s="3">
        <f t="shared" ref="BV20" si="294">BR20*BV3</f>
        <v>26</v>
      </c>
      <c r="BW20" s="86">
        <f t="shared" si="87"/>
        <v>114</v>
      </c>
      <c r="BX20" s="186">
        <v>16</v>
      </c>
      <c r="BY20" s="186">
        <v>16</v>
      </c>
      <c r="BZ20" s="186">
        <v>16</v>
      </c>
      <c r="CA20" s="183">
        <f t="shared" si="88"/>
        <v>48</v>
      </c>
      <c r="CB20" s="3">
        <f>BX20*CB3</f>
        <v>64</v>
      </c>
      <c r="CC20" s="3">
        <f t="shared" ref="CC20" si="295">BY20*CC3</f>
        <v>32</v>
      </c>
      <c r="CD20" s="3">
        <f t="shared" ref="CD20" si="296">BZ20*CD3</f>
        <v>32</v>
      </c>
      <c r="CE20" s="87">
        <f t="shared" si="91"/>
        <v>128</v>
      </c>
      <c r="CF20" s="23">
        <f t="shared" si="92"/>
        <v>242</v>
      </c>
      <c r="CG20" s="186">
        <v>16</v>
      </c>
      <c r="CH20" s="186">
        <v>16</v>
      </c>
      <c r="CI20" s="186">
        <v>16</v>
      </c>
      <c r="CJ20" s="185">
        <f t="shared" si="93"/>
        <v>48</v>
      </c>
      <c r="CK20" s="3">
        <f>CG20*CK3</f>
        <v>64</v>
      </c>
      <c r="CL20" s="3">
        <f t="shared" ref="CL20" si="297">CH20*CL3</f>
        <v>32</v>
      </c>
      <c r="CM20" s="3">
        <f t="shared" ref="CM20" si="298">CI20*CM3</f>
        <v>32</v>
      </c>
      <c r="CN20" s="88">
        <f t="shared" si="96"/>
        <v>128</v>
      </c>
      <c r="CO20" s="186">
        <v>16</v>
      </c>
      <c r="CP20" s="186">
        <v>16</v>
      </c>
      <c r="CQ20" s="186">
        <v>16</v>
      </c>
      <c r="CR20" s="183">
        <f t="shared" si="97"/>
        <v>48</v>
      </c>
      <c r="CS20" s="3">
        <f>CO20*CS3</f>
        <v>64</v>
      </c>
      <c r="CT20" s="3">
        <f t="shared" ref="CT20" si="299">CP20*CT3</f>
        <v>32</v>
      </c>
      <c r="CU20" s="3">
        <f t="shared" ref="CU20" si="300">CQ20*CU3</f>
        <v>32</v>
      </c>
      <c r="CV20" s="88">
        <f t="shared" si="100"/>
        <v>128</v>
      </c>
      <c r="CW20" s="23">
        <f t="shared" si="101"/>
        <v>256</v>
      </c>
      <c r="CX20" s="186">
        <v>12</v>
      </c>
      <c r="CY20" s="186">
        <v>12</v>
      </c>
      <c r="CZ20" s="186">
        <v>15</v>
      </c>
      <c r="DA20" s="185">
        <f t="shared" si="102"/>
        <v>39</v>
      </c>
      <c r="DB20" s="3">
        <f>CX20*DB3</f>
        <v>24</v>
      </c>
      <c r="DC20" s="3">
        <f t="shared" ref="DC20" si="301">CY20*DC3</f>
        <v>24</v>
      </c>
      <c r="DD20" s="3">
        <f t="shared" ref="DD20" si="302">CZ20*DD3</f>
        <v>30</v>
      </c>
      <c r="DE20" s="88">
        <f t="shared" si="104"/>
        <v>78</v>
      </c>
      <c r="DF20" s="37">
        <v>0</v>
      </c>
      <c r="DG20" s="37">
        <v>0</v>
      </c>
      <c r="DH20" s="186">
        <v>15</v>
      </c>
      <c r="DI20" s="185">
        <f t="shared" si="105"/>
        <v>15</v>
      </c>
      <c r="DJ20" s="37">
        <f>DF20*DJ3</f>
        <v>0</v>
      </c>
      <c r="DK20" s="37">
        <f t="shared" ref="DK20" si="303">DG20*DK3</f>
        <v>0</v>
      </c>
      <c r="DL20" s="166">
        <f t="shared" ref="DL20" si="304">DH20*DL3</f>
        <v>15</v>
      </c>
      <c r="DM20" s="88">
        <f t="shared" si="108"/>
        <v>15</v>
      </c>
      <c r="DN20" s="229">
        <v>16</v>
      </c>
      <c r="DO20" s="229">
        <v>15</v>
      </c>
      <c r="DP20" s="37">
        <v>0</v>
      </c>
      <c r="DQ20" s="186">
        <v>16</v>
      </c>
      <c r="DR20" s="185">
        <f t="shared" si="109"/>
        <v>47</v>
      </c>
      <c r="DS20" s="3">
        <f>DN20*DS3</f>
        <v>16</v>
      </c>
      <c r="DT20" s="3">
        <f t="shared" ref="DT20" si="305">DO20*DT3</f>
        <v>15</v>
      </c>
      <c r="DU20" s="85">
        <f t="shared" ref="DU20" si="306">DP20*DU3</f>
        <v>0</v>
      </c>
      <c r="DV20" s="3">
        <f t="shared" ref="DV20" si="307">DQ20*DV3</f>
        <v>16</v>
      </c>
      <c r="DW20" s="88">
        <f t="shared" si="113"/>
        <v>47</v>
      </c>
      <c r="DX20" s="29">
        <f t="shared" si="114"/>
        <v>638</v>
      </c>
      <c r="DY20" s="38">
        <v>0</v>
      </c>
      <c r="DZ20" s="89">
        <f t="shared" si="115"/>
        <v>638</v>
      </c>
      <c r="EA20" s="93">
        <f t="shared" si="116"/>
        <v>1246</v>
      </c>
      <c r="EB20" s="96">
        <v>15</v>
      </c>
      <c r="EC20" s="109">
        <v>0</v>
      </c>
      <c r="ED20" s="109">
        <v>0</v>
      </c>
      <c r="EE20" s="109">
        <v>0</v>
      </c>
      <c r="EF20" s="105">
        <f t="shared" si="117"/>
        <v>0</v>
      </c>
      <c r="EG20" s="105">
        <f>EC20*EG3</f>
        <v>0</v>
      </c>
      <c r="EH20" s="105">
        <f t="shared" ref="EH20" si="308">ED20*EH3</f>
        <v>0</v>
      </c>
      <c r="EI20" s="105">
        <f t="shared" ref="EI20" si="309">EE20*EI3</f>
        <v>0</v>
      </c>
      <c r="EJ20" s="105">
        <f t="shared" si="120"/>
        <v>0</v>
      </c>
      <c r="EK20" s="109">
        <v>0</v>
      </c>
      <c r="EL20" s="109">
        <v>0</v>
      </c>
      <c r="EM20" s="109">
        <v>0</v>
      </c>
      <c r="EN20" s="106">
        <f t="shared" si="121"/>
        <v>0</v>
      </c>
      <c r="EO20" s="105">
        <f>EK20*EO3</f>
        <v>0</v>
      </c>
      <c r="EP20" s="105">
        <f t="shared" ref="EP20" si="310">EL20*EP3</f>
        <v>0</v>
      </c>
      <c r="EQ20" s="105">
        <f t="shared" ref="EQ20" si="311">EM20*EQ3</f>
        <v>0</v>
      </c>
      <c r="ER20" s="106">
        <f t="shared" si="124"/>
        <v>0</v>
      </c>
      <c r="ES20" s="107">
        <f t="shared" si="125"/>
        <v>0</v>
      </c>
      <c r="ET20" s="105">
        <f>EP20*ET3</f>
        <v>0</v>
      </c>
      <c r="EU20" s="105">
        <f t="shared" ref="EU20" si="312">EQ20*EU3</f>
        <v>0</v>
      </c>
      <c r="EV20" s="105">
        <f t="shared" ref="EV20" si="313">ER20*EV3</f>
        <v>0</v>
      </c>
      <c r="EW20" s="85">
        <f t="shared" si="128"/>
        <v>0</v>
      </c>
      <c r="EX20" s="105">
        <f>ET20*EX3</f>
        <v>0</v>
      </c>
      <c r="EY20" s="105">
        <f t="shared" ref="EY20" si="314">EU20*EY3</f>
        <v>0</v>
      </c>
      <c r="EZ20" s="105">
        <f t="shared" ref="EZ20" si="315">EV20*EZ3</f>
        <v>0</v>
      </c>
      <c r="FA20" s="85">
        <f t="shared" si="131"/>
        <v>0</v>
      </c>
      <c r="FB20" s="105">
        <f>EX20*FB3</f>
        <v>0</v>
      </c>
      <c r="FC20" s="105">
        <f t="shared" ref="FC20" si="316">EY20*FC3</f>
        <v>0</v>
      </c>
      <c r="FD20" s="105">
        <f t="shared" ref="FD20" si="317">EZ20*FD3</f>
        <v>0</v>
      </c>
      <c r="FE20" s="106">
        <f t="shared" si="134"/>
        <v>0</v>
      </c>
      <c r="FF20" s="105">
        <f>FB20*FF3</f>
        <v>0</v>
      </c>
      <c r="FG20" s="105">
        <f t="shared" ref="FG20" si="318">FC20*FG3</f>
        <v>0</v>
      </c>
      <c r="FH20" s="105">
        <f t="shared" ref="FH20" si="319">FD20*FH3</f>
        <v>0</v>
      </c>
      <c r="FI20" s="85">
        <f t="shared" si="137"/>
        <v>0</v>
      </c>
      <c r="FJ20" s="107">
        <f t="shared" si="138"/>
        <v>0</v>
      </c>
      <c r="FK20" s="105">
        <f>FG20*FK3</f>
        <v>0</v>
      </c>
      <c r="FL20" s="105">
        <f t="shared" ref="FL20" si="320">FH20*FL3</f>
        <v>0</v>
      </c>
      <c r="FM20" s="105">
        <f t="shared" ref="FM20" si="321">FI20*FM3</f>
        <v>0</v>
      </c>
      <c r="FN20" s="85">
        <f t="shared" si="141"/>
        <v>0</v>
      </c>
      <c r="FO20" s="105">
        <f>FK20*FO3</f>
        <v>0</v>
      </c>
      <c r="FP20" s="105">
        <f t="shared" ref="FP20" si="322">FL20*FP3</f>
        <v>0</v>
      </c>
      <c r="FQ20" s="105">
        <f t="shared" ref="FQ20" si="323">FM20*FQ3</f>
        <v>0</v>
      </c>
      <c r="FR20" s="85">
        <f t="shared" si="143"/>
        <v>0</v>
      </c>
      <c r="FS20" s="108">
        <v>0</v>
      </c>
      <c r="FT20" s="108">
        <v>0</v>
      </c>
      <c r="FU20" s="109">
        <v>0</v>
      </c>
      <c r="FV20" s="85">
        <f t="shared" si="144"/>
        <v>0</v>
      </c>
      <c r="FW20" s="108">
        <f>FS20*FW3</f>
        <v>0</v>
      </c>
      <c r="FX20" s="108">
        <f t="shared" ref="FX20" si="324">FT20*FX3</f>
        <v>0</v>
      </c>
      <c r="FY20" s="108">
        <f t="shared" ref="FY20" si="325">FU20*FY3</f>
        <v>0</v>
      </c>
      <c r="FZ20" s="85">
        <f t="shared" si="147"/>
        <v>0</v>
      </c>
      <c r="GA20" s="110">
        <v>0</v>
      </c>
      <c r="GB20" s="109">
        <v>0</v>
      </c>
      <c r="GC20" s="108">
        <v>0</v>
      </c>
      <c r="GD20" s="109">
        <v>0</v>
      </c>
      <c r="GE20" s="85">
        <f t="shared" si="148"/>
        <v>0</v>
      </c>
      <c r="GF20" s="105">
        <f>GA20*GF3</f>
        <v>0</v>
      </c>
      <c r="GG20" s="105">
        <f t="shared" ref="GG20" si="326">GB20*GG3</f>
        <v>0</v>
      </c>
      <c r="GH20" s="85">
        <f t="shared" ref="GH20" si="327">GC20*GH3</f>
        <v>0</v>
      </c>
      <c r="GI20" s="105">
        <f t="shared" ref="GI20" si="328">GD20*GI3</f>
        <v>0</v>
      </c>
      <c r="GJ20" s="85">
        <f t="shared" si="152"/>
        <v>0</v>
      </c>
      <c r="GK20" s="111">
        <f t="shared" si="153"/>
        <v>0</v>
      </c>
      <c r="GL20" s="112">
        <v>0</v>
      </c>
      <c r="GM20" s="113">
        <f t="shared" si="154"/>
        <v>0</v>
      </c>
      <c r="GN20" s="93">
        <f t="shared" si="155"/>
        <v>1246</v>
      </c>
      <c r="GO20" s="6">
        <v>15</v>
      </c>
      <c r="GP20" s="28">
        <f t="shared" si="199"/>
        <v>74.166666666666671</v>
      </c>
      <c r="GQ20" s="3" t="s">
        <v>56</v>
      </c>
      <c r="GR20">
        <v>74.17</v>
      </c>
      <c r="GS20" s="211" t="e">
        <f>#REF!/1680*100</f>
        <v>#REF!</v>
      </c>
    </row>
    <row r="21" spans="1:245">
      <c r="A21" s="6">
        <v>16</v>
      </c>
      <c r="B21" s="31">
        <f t="shared" si="58"/>
        <v>1244</v>
      </c>
      <c r="C21" s="3" t="s">
        <v>88</v>
      </c>
      <c r="D21" s="186">
        <v>12</v>
      </c>
      <c r="E21" s="186">
        <v>13</v>
      </c>
      <c r="F21" s="186">
        <v>14</v>
      </c>
      <c r="G21" s="181">
        <f t="shared" si="59"/>
        <v>39</v>
      </c>
      <c r="H21" s="3">
        <f>D21*H3</f>
        <v>48</v>
      </c>
      <c r="I21" s="3">
        <f t="shared" ref="I21:J21" si="329">E21*I3</f>
        <v>26</v>
      </c>
      <c r="J21" s="3">
        <f t="shared" si="329"/>
        <v>28</v>
      </c>
      <c r="K21" s="86">
        <f t="shared" si="61"/>
        <v>102</v>
      </c>
      <c r="L21" s="186">
        <v>16</v>
      </c>
      <c r="M21" s="186">
        <v>17</v>
      </c>
      <c r="N21" s="186">
        <v>16</v>
      </c>
      <c r="O21" s="183">
        <f t="shared" si="62"/>
        <v>49</v>
      </c>
      <c r="P21" s="3">
        <f>L21*P3</f>
        <v>64</v>
      </c>
      <c r="Q21" s="3">
        <f t="shared" ref="Q21:R21" si="330">M21*Q3</f>
        <v>34</v>
      </c>
      <c r="R21" s="3">
        <f t="shared" si="330"/>
        <v>32</v>
      </c>
      <c r="S21" s="87">
        <f t="shared" si="64"/>
        <v>130</v>
      </c>
      <c r="T21" s="23">
        <f t="shared" si="65"/>
        <v>232</v>
      </c>
      <c r="U21" s="186">
        <v>17</v>
      </c>
      <c r="V21" s="186">
        <v>16</v>
      </c>
      <c r="W21" s="186">
        <v>16</v>
      </c>
      <c r="X21" s="185">
        <f t="shared" si="66"/>
        <v>49</v>
      </c>
      <c r="Y21" s="3">
        <f>U21*Y3</f>
        <v>68</v>
      </c>
      <c r="Z21" s="3">
        <f t="shared" ref="Z21:AA21" si="331">V21*Z3</f>
        <v>32</v>
      </c>
      <c r="AA21" s="3">
        <f t="shared" si="331"/>
        <v>32</v>
      </c>
      <c r="AB21" s="88">
        <f t="shared" si="68"/>
        <v>132</v>
      </c>
      <c r="AC21" s="186">
        <v>15</v>
      </c>
      <c r="AD21" s="186">
        <v>16</v>
      </c>
      <c r="AE21" s="186">
        <v>15</v>
      </c>
      <c r="AF21" s="183">
        <f t="shared" si="69"/>
        <v>46</v>
      </c>
      <c r="AG21" s="3">
        <f>AC21*AG3</f>
        <v>60</v>
      </c>
      <c r="AH21" s="3">
        <f t="shared" ref="AH21:AI21" si="332">AD21*AH3</f>
        <v>32</v>
      </c>
      <c r="AI21" s="3">
        <f t="shared" si="332"/>
        <v>30</v>
      </c>
      <c r="AJ21" s="88">
        <f t="shared" si="71"/>
        <v>122</v>
      </c>
      <c r="AK21" s="23">
        <f t="shared" si="72"/>
        <v>254</v>
      </c>
      <c r="AL21" s="186">
        <v>9</v>
      </c>
      <c r="AM21" s="186">
        <v>9</v>
      </c>
      <c r="AN21" s="186">
        <v>10</v>
      </c>
      <c r="AO21" s="185">
        <f t="shared" si="73"/>
        <v>28</v>
      </c>
      <c r="AP21" s="3">
        <f>AL21*AP3</f>
        <v>18</v>
      </c>
      <c r="AQ21" s="3">
        <f t="shared" ref="AQ21:AR21" si="333">AM21*AQ3</f>
        <v>18</v>
      </c>
      <c r="AR21" s="3">
        <f t="shared" si="333"/>
        <v>20</v>
      </c>
      <c r="AS21" s="88">
        <f t="shared" si="75"/>
        <v>56</v>
      </c>
      <c r="AT21" s="37">
        <v>0</v>
      </c>
      <c r="AU21" s="37">
        <v>0</v>
      </c>
      <c r="AV21" s="186">
        <v>13</v>
      </c>
      <c r="AW21" s="185">
        <f t="shared" si="76"/>
        <v>13</v>
      </c>
      <c r="AX21" s="37">
        <f>AT21*AX3</f>
        <v>0</v>
      </c>
      <c r="AY21" s="37">
        <f t="shared" ref="AY21:AZ21" si="334">AU21*AY3</f>
        <v>0</v>
      </c>
      <c r="AZ21" s="166">
        <f t="shared" si="334"/>
        <v>13</v>
      </c>
      <c r="BA21" s="88">
        <f t="shared" si="78"/>
        <v>13</v>
      </c>
      <c r="BB21" s="186">
        <v>15</v>
      </c>
      <c r="BC21" s="186">
        <v>14</v>
      </c>
      <c r="BD21" s="37">
        <v>0</v>
      </c>
      <c r="BE21" s="186">
        <v>13</v>
      </c>
      <c r="BF21" s="185">
        <f t="shared" si="79"/>
        <v>42</v>
      </c>
      <c r="BG21" s="3">
        <f>BB21*BG3</f>
        <v>15</v>
      </c>
      <c r="BH21" s="3">
        <f t="shared" ref="BH21:BJ21" si="335">BC21*BH3</f>
        <v>14</v>
      </c>
      <c r="BI21" s="85">
        <f t="shared" si="335"/>
        <v>0</v>
      </c>
      <c r="BJ21" s="3">
        <f t="shared" si="335"/>
        <v>13</v>
      </c>
      <c r="BK21" s="88">
        <f t="shared" si="81"/>
        <v>42</v>
      </c>
      <c r="BL21" s="29">
        <f t="shared" si="82"/>
        <v>597</v>
      </c>
      <c r="BM21" s="38">
        <v>0</v>
      </c>
      <c r="BN21" s="89">
        <f t="shared" si="83"/>
        <v>597</v>
      </c>
      <c r="BO21" s="6">
        <v>16</v>
      </c>
      <c r="BP21" s="186">
        <v>14</v>
      </c>
      <c r="BQ21" s="186">
        <v>14</v>
      </c>
      <c r="BR21" s="186">
        <v>14</v>
      </c>
      <c r="BS21" s="181">
        <f t="shared" si="84"/>
        <v>42</v>
      </c>
      <c r="BT21" s="3">
        <f>BP21*BT3</f>
        <v>56</v>
      </c>
      <c r="BU21" s="3">
        <f t="shared" ref="BU21" si="336">BQ21*BU3</f>
        <v>28</v>
      </c>
      <c r="BV21" s="3">
        <f t="shared" ref="BV21" si="337">BR21*BV3</f>
        <v>28</v>
      </c>
      <c r="BW21" s="86">
        <f t="shared" si="87"/>
        <v>112</v>
      </c>
      <c r="BX21" s="186">
        <v>18</v>
      </c>
      <c r="BY21" s="186">
        <v>18</v>
      </c>
      <c r="BZ21" s="186">
        <v>17</v>
      </c>
      <c r="CA21" s="183">
        <f t="shared" si="88"/>
        <v>53</v>
      </c>
      <c r="CB21" s="3">
        <f>BX21*CB3</f>
        <v>72</v>
      </c>
      <c r="CC21" s="3">
        <f t="shared" ref="CC21" si="338">BY21*CC3</f>
        <v>36</v>
      </c>
      <c r="CD21" s="3">
        <f t="shared" ref="CD21" si="339">BZ21*CD3</f>
        <v>34</v>
      </c>
      <c r="CE21" s="87">
        <f t="shared" si="91"/>
        <v>142</v>
      </c>
      <c r="CF21" s="23">
        <f t="shared" si="92"/>
        <v>254</v>
      </c>
      <c r="CG21" s="186">
        <v>18</v>
      </c>
      <c r="CH21" s="186">
        <v>17</v>
      </c>
      <c r="CI21" s="186">
        <v>17</v>
      </c>
      <c r="CJ21" s="185">
        <f t="shared" si="93"/>
        <v>52</v>
      </c>
      <c r="CK21" s="3">
        <f>CG21*CK3</f>
        <v>72</v>
      </c>
      <c r="CL21" s="3">
        <f t="shared" ref="CL21" si="340">CH21*CL3</f>
        <v>34</v>
      </c>
      <c r="CM21" s="3">
        <f t="shared" ref="CM21" si="341">CI21*CM3</f>
        <v>34</v>
      </c>
      <c r="CN21" s="88">
        <f t="shared" si="96"/>
        <v>140</v>
      </c>
      <c r="CO21" s="186">
        <v>16</v>
      </c>
      <c r="CP21" s="186">
        <v>16</v>
      </c>
      <c r="CQ21" s="186">
        <v>16</v>
      </c>
      <c r="CR21" s="183">
        <f t="shared" si="97"/>
        <v>48</v>
      </c>
      <c r="CS21" s="3">
        <f>CO21*CS3</f>
        <v>64</v>
      </c>
      <c r="CT21" s="3">
        <f t="shared" ref="CT21" si="342">CP21*CT3</f>
        <v>32</v>
      </c>
      <c r="CU21" s="3">
        <f t="shared" ref="CU21" si="343">CQ21*CU3</f>
        <v>32</v>
      </c>
      <c r="CV21" s="88">
        <f t="shared" si="100"/>
        <v>128</v>
      </c>
      <c r="CW21" s="23">
        <f t="shared" si="101"/>
        <v>268</v>
      </c>
      <c r="CX21" s="186">
        <v>9</v>
      </c>
      <c r="CY21" s="186">
        <v>9</v>
      </c>
      <c r="CZ21" s="186">
        <v>12</v>
      </c>
      <c r="DA21" s="185">
        <f t="shared" si="102"/>
        <v>30</v>
      </c>
      <c r="DB21" s="3">
        <f>CX21*DB3</f>
        <v>18</v>
      </c>
      <c r="DC21" s="3">
        <f t="shared" ref="DC21" si="344">CY21*DC3</f>
        <v>18</v>
      </c>
      <c r="DD21" s="3">
        <f t="shared" ref="DD21" si="345">CZ21*DD3</f>
        <v>24</v>
      </c>
      <c r="DE21" s="88">
        <f t="shared" si="104"/>
        <v>60</v>
      </c>
      <c r="DF21" s="37">
        <v>0</v>
      </c>
      <c r="DG21" s="37">
        <v>0</v>
      </c>
      <c r="DH21" s="186">
        <v>15</v>
      </c>
      <c r="DI21" s="185">
        <f t="shared" si="105"/>
        <v>15</v>
      </c>
      <c r="DJ21" s="37">
        <f>DF21*DJ3</f>
        <v>0</v>
      </c>
      <c r="DK21" s="37">
        <f t="shared" ref="DK21" si="346">DG21*DK3</f>
        <v>0</v>
      </c>
      <c r="DL21" s="166">
        <f t="shared" ref="DL21" si="347">DH21*DL3</f>
        <v>15</v>
      </c>
      <c r="DM21" s="88">
        <f t="shared" si="108"/>
        <v>15</v>
      </c>
      <c r="DN21" s="229">
        <v>17</v>
      </c>
      <c r="DO21" s="229">
        <v>16</v>
      </c>
      <c r="DP21" s="37">
        <v>0</v>
      </c>
      <c r="DQ21" s="186">
        <v>17</v>
      </c>
      <c r="DR21" s="185">
        <f t="shared" si="109"/>
        <v>50</v>
      </c>
      <c r="DS21" s="3">
        <f>DN21*DS3</f>
        <v>17</v>
      </c>
      <c r="DT21" s="3">
        <f t="shared" ref="DT21" si="348">DO21*DT3</f>
        <v>16</v>
      </c>
      <c r="DU21" s="85">
        <f t="shared" ref="DU21" si="349">DP21*DU3</f>
        <v>0</v>
      </c>
      <c r="DV21" s="3">
        <f t="shared" ref="DV21" si="350">DQ21*DV3</f>
        <v>17</v>
      </c>
      <c r="DW21" s="88">
        <f t="shared" si="113"/>
        <v>50</v>
      </c>
      <c r="DX21" s="29">
        <f t="shared" si="114"/>
        <v>647</v>
      </c>
      <c r="DY21" s="38">
        <v>0</v>
      </c>
      <c r="DZ21" s="89">
        <f t="shared" si="115"/>
        <v>647</v>
      </c>
      <c r="EA21" s="93">
        <f t="shared" si="116"/>
        <v>1244</v>
      </c>
      <c r="EB21" s="96">
        <v>16</v>
      </c>
      <c r="EC21" s="109">
        <v>0</v>
      </c>
      <c r="ED21" s="109">
        <v>0</v>
      </c>
      <c r="EE21" s="109">
        <v>0</v>
      </c>
      <c r="EF21" s="105">
        <f t="shared" si="117"/>
        <v>0</v>
      </c>
      <c r="EG21" s="105">
        <f>EC21*EG3</f>
        <v>0</v>
      </c>
      <c r="EH21" s="105">
        <f t="shared" ref="EH21" si="351">ED21*EH3</f>
        <v>0</v>
      </c>
      <c r="EI21" s="105">
        <f t="shared" ref="EI21" si="352">EE21*EI3</f>
        <v>0</v>
      </c>
      <c r="EJ21" s="105">
        <f t="shared" si="120"/>
        <v>0</v>
      </c>
      <c r="EK21" s="109">
        <v>0</v>
      </c>
      <c r="EL21" s="109">
        <v>0</v>
      </c>
      <c r="EM21" s="109">
        <v>0</v>
      </c>
      <c r="EN21" s="106">
        <f t="shared" si="121"/>
        <v>0</v>
      </c>
      <c r="EO21" s="105">
        <f>EK21*EO3</f>
        <v>0</v>
      </c>
      <c r="EP21" s="105">
        <f t="shared" ref="EP21" si="353">EL21*EP3</f>
        <v>0</v>
      </c>
      <c r="EQ21" s="105">
        <f t="shared" ref="EQ21" si="354">EM21*EQ3</f>
        <v>0</v>
      </c>
      <c r="ER21" s="106">
        <f t="shared" si="124"/>
        <v>0</v>
      </c>
      <c r="ES21" s="107">
        <f t="shared" si="125"/>
        <v>0</v>
      </c>
      <c r="ET21" s="105">
        <f>EP21*ET3</f>
        <v>0</v>
      </c>
      <c r="EU21" s="105">
        <f t="shared" ref="EU21" si="355">EQ21*EU3</f>
        <v>0</v>
      </c>
      <c r="EV21" s="105">
        <f t="shared" ref="EV21" si="356">ER21*EV3</f>
        <v>0</v>
      </c>
      <c r="EW21" s="85">
        <f t="shared" si="128"/>
        <v>0</v>
      </c>
      <c r="EX21" s="105">
        <f>ET21*EX3</f>
        <v>0</v>
      </c>
      <c r="EY21" s="105">
        <f t="shared" ref="EY21" si="357">EU21*EY3</f>
        <v>0</v>
      </c>
      <c r="EZ21" s="105">
        <f t="shared" ref="EZ21" si="358">EV21*EZ3</f>
        <v>0</v>
      </c>
      <c r="FA21" s="85">
        <f t="shared" si="131"/>
        <v>0</v>
      </c>
      <c r="FB21" s="105">
        <f>EX21*FB3</f>
        <v>0</v>
      </c>
      <c r="FC21" s="105">
        <f t="shared" ref="FC21" si="359">EY21*FC3</f>
        <v>0</v>
      </c>
      <c r="FD21" s="105">
        <f t="shared" ref="FD21" si="360">EZ21*FD3</f>
        <v>0</v>
      </c>
      <c r="FE21" s="106">
        <f t="shared" si="134"/>
        <v>0</v>
      </c>
      <c r="FF21" s="105">
        <f>FB21*FF3</f>
        <v>0</v>
      </c>
      <c r="FG21" s="105">
        <f t="shared" ref="FG21" si="361">FC21*FG3</f>
        <v>0</v>
      </c>
      <c r="FH21" s="105">
        <f t="shared" ref="FH21" si="362">FD21*FH3</f>
        <v>0</v>
      </c>
      <c r="FI21" s="85">
        <f t="shared" si="137"/>
        <v>0</v>
      </c>
      <c r="FJ21" s="107">
        <f t="shared" si="138"/>
        <v>0</v>
      </c>
      <c r="FK21" s="105">
        <f>FG21*FK3</f>
        <v>0</v>
      </c>
      <c r="FL21" s="105">
        <f t="shared" ref="FL21" si="363">FH21*FL3</f>
        <v>0</v>
      </c>
      <c r="FM21" s="105">
        <f t="shared" ref="FM21" si="364">FI21*FM3</f>
        <v>0</v>
      </c>
      <c r="FN21" s="85">
        <f t="shared" si="141"/>
        <v>0</v>
      </c>
      <c r="FO21" s="105">
        <f>FK21*FO3</f>
        <v>0</v>
      </c>
      <c r="FP21" s="105">
        <f t="shared" ref="FP21" si="365">FL21*FP3</f>
        <v>0</v>
      </c>
      <c r="FQ21" s="105">
        <f t="shared" ref="FQ21" si="366">FM21*FQ3</f>
        <v>0</v>
      </c>
      <c r="FR21" s="85">
        <f t="shared" si="143"/>
        <v>0</v>
      </c>
      <c r="FS21" s="108">
        <v>0</v>
      </c>
      <c r="FT21" s="108">
        <v>0</v>
      </c>
      <c r="FU21" s="109">
        <v>0</v>
      </c>
      <c r="FV21" s="85">
        <f t="shared" si="144"/>
        <v>0</v>
      </c>
      <c r="FW21" s="108">
        <f>FS21*FW3</f>
        <v>0</v>
      </c>
      <c r="FX21" s="108">
        <f t="shared" ref="FX21" si="367">FT21*FX3</f>
        <v>0</v>
      </c>
      <c r="FY21" s="108">
        <f t="shared" ref="FY21" si="368">FU21*FY3</f>
        <v>0</v>
      </c>
      <c r="FZ21" s="85">
        <f t="shared" si="147"/>
        <v>0</v>
      </c>
      <c r="GA21" s="110">
        <v>0</v>
      </c>
      <c r="GB21" s="109">
        <v>0</v>
      </c>
      <c r="GC21" s="108">
        <v>0</v>
      </c>
      <c r="GD21" s="109">
        <v>0</v>
      </c>
      <c r="GE21" s="85">
        <f t="shared" si="148"/>
        <v>0</v>
      </c>
      <c r="GF21" s="105">
        <f>GA21*GF3</f>
        <v>0</v>
      </c>
      <c r="GG21" s="105">
        <f t="shared" ref="GG21" si="369">GB21*GG3</f>
        <v>0</v>
      </c>
      <c r="GH21" s="85">
        <f t="shared" ref="GH21" si="370">GC21*GH3</f>
        <v>0</v>
      </c>
      <c r="GI21" s="105">
        <f t="shared" ref="GI21" si="371">GD21*GI3</f>
        <v>0</v>
      </c>
      <c r="GJ21" s="85">
        <f t="shared" si="152"/>
        <v>0</v>
      </c>
      <c r="GK21" s="111">
        <f t="shared" si="153"/>
        <v>0</v>
      </c>
      <c r="GL21" s="112">
        <v>0</v>
      </c>
      <c r="GM21" s="113">
        <f t="shared" si="154"/>
        <v>0</v>
      </c>
      <c r="GN21" s="93">
        <f t="shared" si="155"/>
        <v>1244</v>
      </c>
      <c r="GO21" s="6">
        <v>16</v>
      </c>
      <c r="GP21" s="28">
        <f t="shared" si="199"/>
        <v>74.047619047619051</v>
      </c>
      <c r="GQ21" s="3" t="s">
        <v>88</v>
      </c>
      <c r="GR21">
        <v>74.05</v>
      </c>
      <c r="GS21" s="211" t="e">
        <f>#REF!/1680*100</f>
        <v>#REF!</v>
      </c>
    </row>
    <row r="22" spans="1:245">
      <c r="A22" s="6">
        <v>17</v>
      </c>
      <c r="B22" s="31">
        <f t="shared" si="58"/>
        <v>1234</v>
      </c>
      <c r="C22" s="3" t="s">
        <v>107</v>
      </c>
      <c r="D22" s="186">
        <v>13</v>
      </c>
      <c r="E22" s="186">
        <v>13</v>
      </c>
      <c r="F22" s="186">
        <v>14</v>
      </c>
      <c r="G22" s="181">
        <f t="shared" si="59"/>
        <v>40</v>
      </c>
      <c r="H22" s="3">
        <f>D22*H3</f>
        <v>52</v>
      </c>
      <c r="I22" s="3">
        <f t="shared" ref="I22:J22" si="372">E22*I3</f>
        <v>26</v>
      </c>
      <c r="J22" s="3">
        <f t="shared" si="372"/>
        <v>28</v>
      </c>
      <c r="K22" s="86">
        <f t="shared" si="61"/>
        <v>106</v>
      </c>
      <c r="L22" s="186">
        <v>16</v>
      </c>
      <c r="M22" s="186">
        <v>15</v>
      </c>
      <c r="N22" s="186">
        <v>16</v>
      </c>
      <c r="O22" s="183">
        <f t="shared" si="62"/>
        <v>47</v>
      </c>
      <c r="P22" s="3">
        <f>L22*P3</f>
        <v>64</v>
      </c>
      <c r="Q22" s="3">
        <f t="shared" ref="Q22:R22" si="373">M22*Q3</f>
        <v>30</v>
      </c>
      <c r="R22" s="3">
        <f t="shared" si="373"/>
        <v>32</v>
      </c>
      <c r="S22" s="87">
        <f t="shared" si="64"/>
        <v>126</v>
      </c>
      <c r="T22" s="23">
        <f t="shared" si="65"/>
        <v>232</v>
      </c>
      <c r="U22" s="186">
        <v>14</v>
      </c>
      <c r="V22" s="186">
        <v>13</v>
      </c>
      <c r="W22" s="186">
        <v>14</v>
      </c>
      <c r="X22" s="185">
        <f t="shared" si="66"/>
        <v>41</v>
      </c>
      <c r="Y22" s="3">
        <f>U22*Y3</f>
        <v>56</v>
      </c>
      <c r="Z22" s="3">
        <f t="shared" ref="Z22:AA22" si="374">V22*Z3</f>
        <v>26</v>
      </c>
      <c r="AA22" s="3">
        <f t="shared" si="374"/>
        <v>28</v>
      </c>
      <c r="AB22" s="88">
        <f t="shared" si="68"/>
        <v>110</v>
      </c>
      <c r="AC22" s="186">
        <v>16</v>
      </c>
      <c r="AD22" s="186">
        <v>14</v>
      </c>
      <c r="AE22" s="186">
        <v>14</v>
      </c>
      <c r="AF22" s="183">
        <f t="shared" si="69"/>
        <v>44</v>
      </c>
      <c r="AG22" s="3">
        <f>AC22*AG3</f>
        <v>64</v>
      </c>
      <c r="AH22" s="3">
        <f t="shared" ref="AH22:AI22" si="375">AD22*AH3</f>
        <v>28</v>
      </c>
      <c r="AI22" s="3">
        <f t="shared" si="375"/>
        <v>28</v>
      </c>
      <c r="AJ22" s="88">
        <f t="shared" si="71"/>
        <v>120</v>
      </c>
      <c r="AK22" s="23">
        <f t="shared" si="72"/>
        <v>230</v>
      </c>
      <c r="AL22" s="186">
        <v>13</v>
      </c>
      <c r="AM22" s="186">
        <v>14</v>
      </c>
      <c r="AN22" s="186">
        <v>14</v>
      </c>
      <c r="AO22" s="185">
        <f t="shared" si="73"/>
        <v>41</v>
      </c>
      <c r="AP22" s="3">
        <f>AL22*AP3</f>
        <v>26</v>
      </c>
      <c r="AQ22" s="3">
        <f t="shared" ref="AQ22:AR22" si="376">AM22*AQ3</f>
        <v>28</v>
      </c>
      <c r="AR22" s="3">
        <f t="shared" si="376"/>
        <v>28</v>
      </c>
      <c r="AS22" s="88">
        <f t="shared" si="75"/>
        <v>82</v>
      </c>
      <c r="AT22" s="37">
        <v>0</v>
      </c>
      <c r="AU22" s="37">
        <v>0</v>
      </c>
      <c r="AV22" s="186">
        <v>13</v>
      </c>
      <c r="AW22" s="185">
        <f t="shared" si="76"/>
        <v>13</v>
      </c>
      <c r="AX22" s="37">
        <f>AT22*AX3</f>
        <v>0</v>
      </c>
      <c r="AY22" s="37">
        <f t="shared" ref="AY22:AZ22" si="377">AU22*AY3</f>
        <v>0</v>
      </c>
      <c r="AZ22" s="166">
        <f t="shared" si="377"/>
        <v>13</v>
      </c>
      <c r="BA22" s="88">
        <f t="shared" si="78"/>
        <v>13</v>
      </c>
      <c r="BB22" s="186">
        <v>15</v>
      </c>
      <c r="BC22" s="186">
        <v>14</v>
      </c>
      <c r="BD22" s="37">
        <v>0</v>
      </c>
      <c r="BE22" s="186">
        <v>14</v>
      </c>
      <c r="BF22" s="185">
        <f t="shared" si="79"/>
        <v>43</v>
      </c>
      <c r="BG22" s="3">
        <f>BB22*BG3</f>
        <v>15</v>
      </c>
      <c r="BH22" s="3">
        <f t="shared" ref="BH22:BJ22" si="378">BC22*BH3</f>
        <v>14</v>
      </c>
      <c r="BI22" s="85">
        <f t="shared" si="378"/>
        <v>0</v>
      </c>
      <c r="BJ22" s="3">
        <f t="shared" si="378"/>
        <v>14</v>
      </c>
      <c r="BK22" s="88">
        <f t="shared" si="81"/>
        <v>43</v>
      </c>
      <c r="BL22" s="29">
        <f t="shared" si="82"/>
        <v>600</v>
      </c>
      <c r="BM22" s="38">
        <v>0</v>
      </c>
      <c r="BN22" s="89">
        <f t="shared" si="83"/>
        <v>600</v>
      </c>
      <c r="BO22" s="6">
        <v>17</v>
      </c>
      <c r="BP22" s="186">
        <v>15</v>
      </c>
      <c r="BQ22" s="186">
        <v>15</v>
      </c>
      <c r="BR22" s="186">
        <v>16</v>
      </c>
      <c r="BS22" s="181">
        <f t="shared" si="84"/>
        <v>46</v>
      </c>
      <c r="BT22" s="3">
        <f>BP22*BT3</f>
        <v>60</v>
      </c>
      <c r="BU22" s="3">
        <f t="shared" ref="BU22" si="379">BQ22*BU3</f>
        <v>30</v>
      </c>
      <c r="BV22" s="3">
        <f t="shared" ref="BV22" si="380">BR22*BV3</f>
        <v>32</v>
      </c>
      <c r="BW22" s="86">
        <f t="shared" si="87"/>
        <v>122</v>
      </c>
      <c r="BX22" s="186">
        <v>17</v>
      </c>
      <c r="BY22" s="186">
        <v>17</v>
      </c>
      <c r="BZ22" s="186">
        <v>16</v>
      </c>
      <c r="CA22" s="183">
        <f t="shared" si="88"/>
        <v>50</v>
      </c>
      <c r="CB22" s="3">
        <f>BX22*CB3</f>
        <v>68</v>
      </c>
      <c r="CC22" s="3">
        <f t="shared" ref="CC22" si="381">BY22*CC3</f>
        <v>34</v>
      </c>
      <c r="CD22" s="3">
        <f t="shared" ref="CD22" si="382">BZ22*CD3</f>
        <v>32</v>
      </c>
      <c r="CE22" s="87">
        <f t="shared" ref="CE22:CE26" si="383">CD22+CC22+CB22</f>
        <v>134</v>
      </c>
      <c r="CF22" s="23">
        <f t="shared" ref="CF22:CF26" si="384">BW22+CE22</f>
        <v>256</v>
      </c>
      <c r="CG22" s="186">
        <v>16</v>
      </c>
      <c r="CH22" s="186">
        <v>14</v>
      </c>
      <c r="CI22" s="186">
        <v>16</v>
      </c>
      <c r="CJ22" s="185">
        <f t="shared" si="93"/>
        <v>46</v>
      </c>
      <c r="CK22" s="3">
        <f>CG22*CK3</f>
        <v>64</v>
      </c>
      <c r="CL22" s="3">
        <f t="shared" ref="CL22" si="385">CH22*CL3</f>
        <v>28</v>
      </c>
      <c r="CM22" s="3">
        <f t="shared" ref="CM22" si="386">CI22*CM3</f>
        <v>32</v>
      </c>
      <c r="CN22" s="88">
        <f t="shared" si="96"/>
        <v>124</v>
      </c>
      <c r="CO22" s="186">
        <v>14</v>
      </c>
      <c r="CP22" s="186">
        <v>14</v>
      </c>
      <c r="CQ22" s="186">
        <v>15</v>
      </c>
      <c r="CR22" s="183">
        <f t="shared" si="97"/>
        <v>43</v>
      </c>
      <c r="CS22" s="3">
        <f>CO22*CS3</f>
        <v>56</v>
      </c>
      <c r="CT22" s="3">
        <f t="shared" ref="CT22" si="387">CP22*CT3</f>
        <v>28</v>
      </c>
      <c r="CU22" s="3">
        <f t="shared" ref="CU22" si="388">CQ22*CU3</f>
        <v>30</v>
      </c>
      <c r="CV22" s="88">
        <f t="shared" si="100"/>
        <v>114</v>
      </c>
      <c r="CW22" s="23">
        <f t="shared" si="101"/>
        <v>238</v>
      </c>
      <c r="CX22" s="186">
        <v>13</v>
      </c>
      <c r="CY22" s="186">
        <v>13</v>
      </c>
      <c r="CZ22" s="186">
        <v>13</v>
      </c>
      <c r="DA22" s="185">
        <f t="shared" si="102"/>
        <v>39</v>
      </c>
      <c r="DB22" s="3">
        <f>CX22*DB3</f>
        <v>26</v>
      </c>
      <c r="DC22" s="3">
        <f t="shared" ref="DC22" si="389">CY22*DC3</f>
        <v>26</v>
      </c>
      <c r="DD22" s="3">
        <f t="shared" ref="DD22" si="390">CZ22*DD3</f>
        <v>26</v>
      </c>
      <c r="DE22" s="88">
        <f t="shared" ref="DE22:DE26" si="391">DB22+DC22+DD22</f>
        <v>78</v>
      </c>
      <c r="DF22" s="37">
        <v>0</v>
      </c>
      <c r="DG22" s="37">
        <v>0</v>
      </c>
      <c r="DH22" s="186">
        <v>13</v>
      </c>
      <c r="DI22" s="185">
        <f t="shared" si="105"/>
        <v>13</v>
      </c>
      <c r="DJ22" s="108">
        <f>DF22*DJ3</f>
        <v>0</v>
      </c>
      <c r="DK22" s="108">
        <f t="shared" ref="DK22" si="392">DG22*DK3</f>
        <v>0</v>
      </c>
      <c r="DL22" s="189">
        <f t="shared" ref="DL22" si="393">DH22*DL3</f>
        <v>13</v>
      </c>
      <c r="DM22" s="88">
        <f t="shared" si="108"/>
        <v>13</v>
      </c>
      <c r="DN22" s="229">
        <v>18</v>
      </c>
      <c r="DO22" s="229">
        <v>16</v>
      </c>
      <c r="DP22" s="108">
        <v>0</v>
      </c>
      <c r="DQ22" s="186">
        <v>15</v>
      </c>
      <c r="DR22" s="185">
        <f t="shared" si="109"/>
        <v>49</v>
      </c>
      <c r="DS22" s="3">
        <f>DN22*DS3</f>
        <v>18</v>
      </c>
      <c r="DT22" s="3">
        <f t="shared" ref="DT22" si="394">DO22*DT3</f>
        <v>16</v>
      </c>
      <c r="DU22" s="85">
        <f t="shared" ref="DU22" si="395">DP22*DU3</f>
        <v>0</v>
      </c>
      <c r="DV22" s="3">
        <f t="shared" ref="DV22" si="396">DQ22*DV3</f>
        <v>15</v>
      </c>
      <c r="DW22" s="88">
        <f t="shared" ref="DW22:DW26" si="397">DS22+DT22+DU22+DV22</f>
        <v>49</v>
      </c>
      <c r="DX22" s="29">
        <f t="shared" ref="DX22:DX26" si="398">BW22+CE22+CN22+CV22+DE22+DM22+DW22</f>
        <v>634</v>
      </c>
      <c r="DY22" s="38">
        <v>0</v>
      </c>
      <c r="DZ22" s="89">
        <f t="shared" ref="DZ22:DZ26" si="399">DX22-DY22</f>
        <v>634</v>
      </c>
      <c r="EA22" s="93">
        <f t="shared" ref="EA22:EA26" si="400">DZ22+BN22</f>
        <v>1234</v>
      </c>
      <c r="EB22" s="96">
        <v>17</v>
      </c>
      <c r="EC22" s="109">
        <v>0</v>
      </c>
      <c r="ED22" s="109">
        <v>0</v>
      </c>
      <c r="EE22" s="109">
        <v>0</v>
      </c>
      <c r="EF22" s="105">
        <f t="shared" si="117"/>
        <v>0</v>
      </c>
      <c r="EG22" s="105">
        <f>EC22*EG3</f>
        <v>0</v>
      </c>
      <c r="EH22" s="105">
        <f t="shared" ref="EH22" si="401">ED22*EH3</f>
        <v>0</v>
      </c>
      <c r="EI22" s="105">
        <f t="shared" ref="EI22" si="402">EE22*EI3</f>
        <v>0</v>
      </c>
      <c r="EJ22" s="105">
        <f t="shared" si="120"/>
        <v>0</v>
      </c>
      <c r="EK22" s="109">
        <v>0</v>
      </c>
      <c r="EL22" s="109">
        <v>0</v>
      </c>
      <c r="EM22" s="109">
        <v>0</v>
      </c>
      <c r="EN22" s="106">
        <f t="shared" si="121"/>
        <v>0</v>
      </c>
      <c r="EO22" s="105">
        <f>EK22*EO3</f>
        <v>0</v>
      </c>
      <c r="EP22" s="105">
        <f t="shared" ref="EP22" si="403">EL22*EP3</f>
        <v>0</v>
      </c>
      <c r="EQ22" s="105">
        <f t="shared" ref="EQ22" si="404">EM22*EQ3</f>
        <v>0</v>
      </c>
      <c r="ER22" s="106">
        <f t="shared" si="124"/>
        <v>0</v>
      </c>
      <c r="ES22" s="107">
        <f t="shared" si="125"/>
        <v>0</v>
      </c>
      <c r="ET22" s="105">
        <f>EP22*ET3</f>
        <v>0</v>
      </c>
      <c r="EU22" s="105">
        <f t="shared" ref="EU22" si="405">EQ22*EU3</f>
        <v>0</v>
      </c>
      <c r="EV22" s="105">
        <f t="shared" ref="EV22" si="406">ER22*EV3</f>
        <v>0</v>
      </c>
      <c r="EW22" s="85">
        <f t="shared" si="128"/>
        <v>0</v>
      </c>
      <c r="EX22" s="105">
        <f>ET22*EX3</f>
        <v>0</v>
      </c>
      <c r="EY22" s="105">
        <f t="shared" ref="EY22" si="407">EU22*EY3</f>
        <v>0</v>
      </c>
      <c r="EZ22" s="105">
        <f t="shared" ref="EZ22" si="408">EV22*EZ3</f>
        <v>0</v>
      </c>
      <c r="FA22" s="85">
        <f t="shared" si="131"/>
        <v>0</v>
      </c>
      <c r="FB22" s="105">
        <f>EX22*FB3</f>
        <v>0</v>
      </c>
      <c r="FC22" s="105">
        <f t="shared" ref="FC22" si="409">EY22*FC3</f>
        <v>0</v>
      </c>
      <c r="FD22" s="105">
        <f t="shared" ref="FD22" si="410">EZ22*FD3</f>
        <v>0</v>
      </c>
      <c r="FE22" s="106">
        <f t="shared" si="134"/>
        <v>0</v>
      </c>
      <c r="FF22" s="105">
        <f>FB22*FF3</f>
        <v>0</v>
      </c>
      <c r="FG22" s="105">
        <f t="shared" ref="FG22" si="411">FC22*FG3</f>
        <v>0</v>
      </c>
      <c r="FH22" s="105">
        <f t="shared" ref="FH22" si="412">FD22*FH3</f>
        <v>0</v>
      </c>
      <c r="FI22" s="85">
        <f t="shared" si="137"/>
        <v>0</v>
      </c>
      <c r="FJ22" s="107">
        <f t="shared" si="138"/>
        <v>0</v>
      </c>
      <c r="FK22" s="105">
        <f>FG22*FK3</f>
        <v>0</v>
      </c>
      <c r="FL22" s="105">
        <f t="shared" ref="FL22" si="413">FH22*FL3</f>
        <v>0</v>
      </c>
      <c r="FM22" s="105">
        <f t="shared" ref="FM22" si="414">FI22*FM3</f>
        <v>0</v>
      </c>
      <c r="FN22" s="85">
        <f t="shared" si="141"/>
        <v>0</v>
      </c>
      <c r="FO22" s="105">
        <f>FK22*FO3</f>
        <v>0</v>
      </c>
      <c r="FP22" s="105">
        <f t="shared" ref="FP22" si="415">FL22*FP3</f>
        <v>0</v>
      </c>
      <c r="FQ22" s="105">
        <f t="shared" ref="FQ22" si="416">FM22*FQ3</f>
        <v>0</v>
      </c>
      <c r="FR22" s="85">
        <f t="shared" si="143"/>
        <v>0</v>
      </c>
      <c r="FS22" s="108">
        <v>0</v>
      </c>
      <c r="FT22" s="108">
        <v>0</v>
      </c>
      <c r="FU22" s="109">
        <v>0</v>
      </c>
      <c r="FV22" s="85">
        <f t="shared" si="144"/>
        <v>0</v>
      </c>
      <c r="FW22" s="108">
        <f>FS22*FW3</f>
        <v>0</v>
      </c>
      <c r="FX22" s="108">
        <f t="shared" ref="FX22" si="417">FT22*FX3</f>
        <v>0</v>
      </c>
      <c r="FY22" s="108">
        <f t="shared" ref="FY22" si="418">FU22*FY3</f>
        <v>0</v>
      </c>
      <c r="FZ22" s="85">
        <f t="shared" si="147"/>
        <v>0</v>
      </c>
      <c r="GA22" s="110">
        <v>0</v>
      </c>
      <c r="GB22" s="109">
        <v>0</v>
      </c>
      <c r="GC22" s="108">
        <v>0</v>
      </c>
      <c r="GD22" s="109">
        <v>0</v>
      </c>
      <c r="GE22" s="85">
        <f t="shared" si="148"/>
        <v>0</v>
      </c>
      <c r="GF22" s="105">
        <f>GA22*GF3</f>
        <v>0</v>
      </c>
      <c r="GG22" s="105">
        <f t="shared" ref="GG22" si="419">GB22*GG3</f>
        <v>0</v>
      </c>
      <c r="GH22" s="85">
        <f t="shared" ref="GH22" si="420">GC22*GH3</f>
        <v>0</v>
      </c>
      <c r="GI22" s="105">
        <f t="shared" ref="GI22" si="421">GD22*GI3</f>
        <v>0</v>
      </c>
      <c r="GJ22" s="85">
        <f t="shared" si="152"/>
        <v>0</v>
      </c>
      <c r="GK22" s="111">
        <f t="shared" si="153"/>
        <v>0</v>
      </c>
      <c r="GL22" s="112">
        <v>0</v>
      </c>
      <c r="GM22" s="113">
        <f t="shared" si="154"/>
        <v>0</v>
      </c>
      <c r="GN22" s="93">
        <f t="shared" si="155"/>
        <v>1234</v>
      </c>
      <c r="GO22" s="6">
        <v>17</v>
      </c>
      <c r="GP22" s="28">
        <f t="shared" si="199"/>
        <v>73.452380952380963</v>
      </c>
      <c r="GQ22" s="3" t="s">
        <v>107</v>
      </c>
      <c r="GR22">
        <v>73.45</v>
      </c>
      <c r="GS22" s="211" t="e">
        <f>#REF!/1680*100</f>
        <v>#REF!</v>
      </c>
    </row>
    <row r="23" spans="1:245">
      <c r="A23" s="6">
        <v>18</v>
      </c>
      <c r="B23" s="31">
        <f t="shared" si="58"/>
        <v>1221</v>
      </c>
      <c r="C23" s="3" t="s">
        <v>48</v>
      </c>
      <c r="D23" s="186">
        <v>14</v>
      </c>
      <c r="E23" s="186">
        <v>13</v>
      </c>
      <c r="F23" s="186">
        <v>13</v>
      </c>
      <c r="G23" s="181">
        <f t="shared" ref="G23:G25" si="422">SUM(D23:F23)</f>
        <v>40</v>
      </c>
      <c r="H23" s="3">
        <f>D23*H3</f>
        <v>56</v>
      </c>
      <c r="I23" s="3">
        <f t="shared" ref="I23:J23" si="423">E23*I3</f>
        <v>26</v>
      </c>
      <c r="J23" s="3">
        <f t="shared" si="423"/>
        <v>26</v>
      </c>
      <c r="K23" s="86">
        <f t="shared" si="61"/>
        <v>108</v>
      </c>
      <c r="L23" s="186">
        <v>16</v>
      </c>
      <c r="M23" s="186">
        <v>16</v>
      </c>
      <c r="N23" s="186">
        <v>16</v>
      </c>
      <c r="O23" s="183">
        <f t="shared" ref="O23:O26" si="424">N23+M23+L23</f>
        <v>48</v>
      </c>
      <c r="P23" s="3">
        <f>L23*P3</f>
        <v>64</v>
      </c>
      <c r="Q23" s="3">
        <f t="shared" ref="Q23:R23" si="425">M23*Q3</f>
        <v>32</v>
      </c>
      <c r="R23" s="3">
        <f t="shared" si="425"/>
        <v>32</v>
      </c>
      <c r="S23" s="87">
        <f t="shared" si="64"/>
        <v>128</v>
      </c>
      <c r="T23" s="23">
        <f t="shared" si="65"/>
        <v>236</v>
      </c>
      <c r="U23" s="186">
        <v>17</v>
      </c>
      <c r="V23" s="186">
        <v>14</v>
      </c>
      <c r="W23" s="186">
        <v>15</v>
      </c>
      <c r="X23" s="185">
        <f t="shared" ref="X23:X26" si="426">U23+V23+W23</f>
        <v>46</v>
      </c>
      <c r="Y23" s="3">
        <f>U23*Y3</f>
        <v>68</v>
      </c>
      <c r="Z23" s="3">
        <f t="shared" ref="Z23:AA23" si="427">V23*Z3</f>
        <v>28</v>
      </c>
      <c r="AA23" s="3">
        <f t="shared" si="427"/>
        <v>30</v>
      </c>
      <c r="AB23" s="88">
        <f t="shared" si="68"/>
        <v>126</v>
      </c>
      <c r="AC23" s="186">
        <v>14</v>
      </c>
      <c r="AD23" s="186">
        <v>14</v>
      </c>
      <c r="AE23" s="186">
        <v>15</v>
      </c>
      <c r="AF23" s="183">
        <f t="shared" ref="AF23:AF26" si="428">AC23+AD23+AE23</f>
        <v>43</v>
      </c>
      <c r="AG23" s="3">
        <f>AC23*AG3</f>
        <v>56</v>
      </c>
      <c r="AH23" s="3">
        <f t="shared" ref="AH23:AI23" si="429">AD23*AH3</f>
        <v>28</v>
      </c>
      <c r="AI23" s="3">
        <f t="shared" si="429"/>
        <v>30</v>
      </c>
      <c r="AJ23" s="88">
        <f t="shared" si="71"/>
        <v>114</v>
      </c>
      <c r="AK23" s="23">
        <f t="shared" si="72"/>
        <v>240</v>
      </c>
      <c r="AL23" s="186">
        <v>13</v>
      </c>
      <c r="AM23" s="186">
        <v>13</v>
      </c>
      <c r="AN23" s="186">
        <v>13</v>
      </c>
      <c r="AO23" s="185">
        <f t="shared" ref="AO23:AO25" si="430">AL23+AM23+AN23</f>
        <v>39</v>
      </c>
      <c r="AP23" s="3">
        <f>AL23*AP3</f>
        <v>26</v>
      </c>
      <c r="AQ23" s="3">
        <f t="shared" ref="AQ23:AR23" si="431">AM23*AQ3</f>
        <v>26</v>
      </c>
      <c r="AR23" s="3">
        <f t="shared" si="431"/>
        <v>26</v>
      </c>
      <c r="AS23" s="88">
        <f t="shared" si="75"/>
        <v>78</v>
      </c>
      <c r="AT23" s="37">
        <v>0</v>
      </c>
      <c r="AU23" s="37">
        <v>0</v>
      </c>
      <c r="AV23" s="186">
        <v>13</v>
      </c>
      <c r="AW23" s="185">
        <f t="shared" ref="AW23:AW25" si="432">AT23+AU23+AV23</f>
        <v>13</v>
      </c>
      <c r="AX23" s="37">
        <f>AT23*AX3</f>
        <v>0</v>
      </c>
      <c r="AY23" s="37">
        <f t="shared" ref="AY23:AZ23" si="433">AU23*AY3</f>
        <v>0</v>
      </c>
      <c r="AZ23" s="166">
        <f t="shared" si="433"/>
        <v>13</v>
      </c>
      <c r="BA23" s="88">
        <f t="shared" si="78"/>
        <v>13</v>
      </c>
      <c r="BB23" s="186">
        <v>15</v>
      </c>
      <c r="BC23" s="186">
        <v>14</v>
      </c>
      <c r="BD23" s="37">
        <v>0</v>
      </c>
      <c r="BE23" s="186">
        <v>13</v>
      </c>
      <c r="BF23" s="185">
        <f t="shared" ref="BF23:BF25" si="434">SUM(BB23:BE23)</f>
        <v>42</v>
      </c>
      <c r="BG23" s="3">
        <f>BB23*BG3</f>
        <v>15</v>
      </c>
      <c r="BH23" s="3">
        <f t="shared" ref="BH23:BJ23" si="435">BC23*BH3</f>
        <v>14</v>
      </c>
      <c r="BI23" s="85">
        <f t="shared" si="435"/>
        <v>0</v>
      </c>
      <c r="BJ23" s="3">
        <f t="shared" si="435"/>
        <v>13</v>
      </c>
      <c r="BK23" s="88">
        <f t="shared" si="81"/>
        <v>42</v>
      </c>
      <c r="BL23" s="29">
        <f t="shared" si="82"/>
        <v>609</v>
      </c>
      <c r="BM23" s="38">
        <v>0</v>
      </c>
      <c r="BN23" s="89">
        <f t="shared" si="83"/>
        <v>609</v>
      </c>
      <c r="BO23" s="6">
        <v>18</v>
      </c>
      <c r="BP23" s="186">
        <v>16</v>
      </c>
      <c r="BQ23" s="186">
        <v>15</v>
      </c>
      <c r="BR23" s="186">
        <v>14</v>
      </c>
      <c r="BS23" s="181">
        <f t="shared" si="84"/>
        <v>45</v>
      </c>
      <c r="BT23" s="3">
        <f>BP23*BT3</f>
        <v>64</v>
      </c>
      <c r="BU23" s="3">
        <f t="shared" ref="BU23" si="436">BQ23*BU3</f>
        <v>30</v>
      </c>
      <c r="BV23" s="3">
        <f t="shared" ref="BV23" si="437">BR23*BV3</f>
        <v>28</v>
      </c>
      <c r="BW23" s="86">
        <f t="shared" si="87"/>
        <v>122</v>
      </c>
      <c r="BX23" s="186">
        <v>17</v>
      </c>
      <c r="BY23" s="186">
        <v>16</v>
      </c>
      <c r="BZ23" s="186">
        <v>16</v>
      </c>
      <c r="CA23" s="183">
        <f t="shared" si="88"/>
        <v>49</v>
      </c>
      <c r="CB23" s="3">
        <f>BX23*CB3</f>
        <v>68</v>
      </c>
      <c r="CC23" s="3">
        <f t="shared" ref="CC23" si="438">BY23*CC3</f>
        <v>32</v>
      </c>
      <c r="CD23" s="3">
        <f t="shared" ref="CD23" si="439">BZ23*CD3</f>
        <v>32</v>
      </c>
      <c r="CE23" s="87">
        <f t="shared" si="383"/>
        <v>132</v>
      </c>
      <c r="CF23" s="23">
        <f t="shared" si="384"/>
        <v>254</v>
      </c>
      <c r="CG23" s="186">
        <v>13</v>
      </c>
      <c r="CH23" s="186">
        <v>13</v>
      </c>
      <c r="CI23" s="186">
        <v>13</v>
      </c>
      <c r="CJ23" s="185">
        <f t="shared" si="93"/>
        <v>39</v>
      </c>
      <c r="CK23" s="3">
        <f>CG23*CK3</f>
        <v>52</v>
      </c>
      <c r="CL23" s="3">
        <f t="shared" ref="CL23" si="440">CH23*CL3</f>
        <v>26</v>
      </c>
      <c r="CM23" s="3">
        <f t="shared" ref="CM23" si="441">CI23*CM3</f>
        <v>26</v>
      </c>
      <c r="CN23" s="88">
        <f t="shared" si="96"/>
        <v>104</v>
      </c>
      <c r="CO23" s="186">
        <v>15</v>
      </c>
      <c r="CP23" s="186">
        <v>15</v>
      </c>
      <c r="CQ23" s="186">
        <v>15</v>
      </c>
      <c r="CR23" s="183">
        <f t="shared" si="97"/>
        <v>45</v>
      </c>
      <c r="CS23" s="3">
        <f>CO23*CS3</f>
        <v>60</v>
      </c>
      <c r="CT23" s="3">
        <f t="shared" ref="CT23" si="442">CP23*CT3</f>
        <v>30</v>
      </c>
      <c r="CU23" s="3">
        <f t="shared" ref="CU23" si="443">CQ23*CU3</f>
        <v>30</v>
      </c>
      <c r="CV23" s="88">
        <f t="shared" si="100"/>
        <v>120</v>
      </c>
      <c r="CW23" s="23">
        <f t="shared" si="101"/>
        <v>224</v>
      </c>
      <c r="CX23" s="186">
        <v>12</v>
      </c>
      <c r="CY23" s="186">
        <v>12</v>
      </c>
      <c r="CZ23" s="186">
        <v>12</v>
      </c>
      <c r="DA23" s="185">
        <f t="shared" si="102"/>
        <v>36</v>
      </c>
      <c r="DB23" s="3">
        <f>CX23*DB3</f>
        <v>24</v>
      </c>
      <c r="DC23" s="3">
        <f t="shared" ref="DC23" si="444">CY23*DC3</f>
        <v>24</v>
      </c>
      <c r="DD23" s="3">
        <f t="shared" ref="DD23" si="445">CZ23*DD3</f>
        <v>24</v>
      </c>
      <c r="DE23" s="88">
        <f t="shared" si="391"/>
        <v>72</v>
      </c>
      <c r="DF23" s="37">
        <v>0</v>
      </c>
      <c r="DG23" s="37">
        <v>0</v>
      </c>
      <c r="DH23" s="186">
        <v>14</v>
      </c>
      <c r="DI23" s="185">
        <f t="shared" si="105"/>
        <v>14</v>
      </c>
      <c r="DJ23" s="108">
        <f>DF23*DJ3</f>
        <v>0</v>
      </c>
      <c r="DK23" s="108">
        <f t="shared" ref="DK23" si="446">DG23*DK3</f>
        <v>0</v>
      </c>
      <c r="DL23" s="189">
        <f t="shared" ref="DL23" si="447">DH23*DL3</f>
        <v>14</v>
      </c>
      <c r="DM23" s="88">
        <f t="shared" si="108"/>
        <v>14</v>
      </c>
      <c r="DN23" s="229">
        <v>16</v>
      </c>
      <c r="DO23" s="229">
        <v>16</v>
      </c>
      <c r="DP23" s="108">
        <v>0</v>
      </c>
      <c r="DQ23" s="186">
        <v>16</v>
      </c>
      <c r="DR23" s="185">
        <f t="shared" si="109"/>
        <v>48</v>
      </c>
      <c r="DS23" s="3">
        <f>DN23*DS3</f>
        <v>16</v>
      </c>
      <c r="DT23" s="3">
        <f t="shared" ref="DT23" si="448">DO23*DT3</f>
        <v>16</v>
      </c>
      <c r="DU23" s="85">
        <f t="shared" ref="DU23" si="449">DP23*DU3</f>
        <v>0</v>
      </c>
      <c r="DV23" s="3">
        <f t="shared" ref="DV23" si="450">DQ23*DV3</f>
        <v>16</v>
      </c>
      <c r="DW23" s="88">
        <f t="shared" si="397"/>
        <v>48</v>
      </c>
      <c r="DX23" s="29">
        <f t="shared" si="398"/>
        <v>612</v>
      </c>
      <c r="DY23" s="38">
        <v>0</v>
      </c>
      <c r="DZ23" s="89">
        <f t="shared" si="399"/>
        <v>612</v>
      </c>
      <c r="EA23" s="93">
        <f t="shared" si="400"/>
        <v>1221</v>
      </c>
      <c r="EB23" s="96">
        <v>18</v>
      </c>
      <c r="EC23" s="109">
        <v>0</v>
      </c>
      <c r="ED23" s="109">
        <v>0</v>
      </c>
      <c r="EE23" s="109">
        <v>0</v>
      </c>
      <c r="EF23" s="105">
        <f t="shared" si="117"/>
        <v>0</v>
      </c>
      <c r="EG23" s="105">
        <f>EC23*EG3</f>
        <v>0</v>
      </c>
      <c r="EH23" s="105">
        <f t="shared" ref="EH23" si="451">ED23*EH3</f>
        <v>0</v>
      </c>
      <c r="EI23" s="105">
        <f t="shared" ref="EI23" si="452">EE23*EI3</f>
        <v>0</v>
      </c>
      <c r="EJ23" s="105">
        <f t="shared" si="120"/>
        <v>0</v>
      </c>
      <c r="EK23" s="109">
        <v>0</v>
      </c>
      <c r="EL23" s="109">
        <v>0</v>
      </c>
      <c r="EM23" s="109">
        <v>0</v>
      </c>
      <c r="EN23" s="106">
        <f t="shared" si="121"/>
        <v>0</v>
      </c>
      <c r="EO23" s="105">
        <f>EK23*EO3</f>
        <v>0</v>
      </c>
      <c r="EP23" s="105">
        <f t="shared" ref="EP23" si="453">EL23*EP3</f>
        <v>0</v>
      </c>
      <c r="EQ23" s="105">
        <f t="shared" ref="EQ23" si="454">EM23*EQ3</f>
        <v>0</v>
      </c>
      <c r="ER23" s="106">
        <f t="shared" si="124"/>
        <v>0</v>
      </c>
      <c r="ES23" s="107">
        <f t="shared" si="125"/>
        <v>0</v>
      </c>
      <c r="ET23" s="105">
        <f>EP23*ET3</f>
        <v>0</v>
      </c>
      <c r="EU23" s="105">
        <f t="shared" ref="EU23" si="455">EQ23*EU3</f>
        <v>0</v>
      </c>
      <c r="EV23" s="105">
        <f t="shared" ref="EV23" si="456">ER23*EV3</f>
        <v>0</v>
      </c>
      <c r="EW23" s="85">
        <f t="shared" si="128"/>
        <v>0</v>
      </c>
      <c r="EX23" s="105">
        <f>ET23*EX3</f>
        <v>0</v>
      </c>
      <c r="EY23" s="105">
        <f t="shared" ref="EY23" si="457">EU23*EY3</f>
        <v>0</v>
      </c>
      <c r="EZ23" s="105">
        <f t="shared" ref="EZ23" si="458">EV23*EZ3</f>
        <v>0</v>
      </c>
      <c r="FA23" s="85">
        <f t="shared" si="131"/>
        <v>0</v>
      </c>
      <c r="FB23" s="105">
        <f>EX23*FB3</f>
        <v>0</v>
      </c>
      <c r="FC23" s="105">
        <f t="shared" ref="FC23" si="459">EY23*FC3</f>
        <v>0</v>
      </c>
      <c r="FD23" s="105">
        <f t="shared" ref="FD23" si="460">EZ23*FD3</f>
        <v>0</v>
      </c>
      <c r="FE23" s="106">
        <f t="shared" si="134"/>
        <v>0</v>
      </c>
      <c r="FF23" s="105">
        <f>FB23*FF3</f>
        <v>0</v>
      </c>
      <c r="FG23" s="105">
        <f t="shared" ref="FG23" si="461">FC23*FG3</f>
        <v>0</v>
      </c>
      <c r="FH23" s="105">
        <f t="shared" ref="FH23" si="462">FD23*FH3</f>
        <v>0</v>
      </c>
      <c r="FI23" s="85">
        <f t="shared" si="137"/>
        <v>0</v>
      </c>
      <c r="FJ23" s="107">
        <f t="shared" si="138"/>
        <v>0</v>
      </c>
      <c r="FK23" s="105">
        <f>FG23*FK3</f>
        <v>0</v>
      </c>
      <c r="FL23" s="105">
        <f t="shared" ref="FL23" si="463">FH23*FL3</f>
        <v>0</v>
      </c>
      <c r="FM23" s="105">
        <f t="shared" ref="FM23" si="464">FI23*FM3</f>
        <v>0</v>
      </c>
      <c r="FN23" s="85">
        <f t="shared" si="141"/>
        <v>0</v>
      </c>
      <c r="FO23" s="105">
        <f>FK23*FO3</f>
        <v>0</v>
      </c>
      <c r="FP23" s="105">
        <f t="shared" ref="FP23" si="465">FL23*FP3</f>
        <v>0</v>
      </c>
      <c r="FQ23" s="105">
        <f t="shared" ref="FQ23" si="466">FM23*FQ3</f>
        <v>0</v>
      </c>
      <c r="FR23" s="85">
        <f t="shared" si="143"/>
        <v>0</v>
      </c>
      <c r="FS23" s="108">
        <v>0</v>
      </c>
      <c r="FT23" s="108">
        <v>0</v>
      </c>
      <c r="FU23" s="109">
        <v>0</v>
      </c>
      <c r="FV23" s="85">
        <f t="shared" si="144"/>
        <v>0</v>
      </c>
      <c r="FW23" s="108">
        <f>FS23*FW3</f>
        <v>0</v>
      </c>
      <c r="FX23" s="108">
        <f t="shared" ref="FX23" si="467">FT23*FX3</f>
        <v>0</v>
      </c>
      <c r="FY23" s="108">
        <f t="shared" ref="FY23" si="468">FU23*FY3</f>
        <v>0</v>
      </c>
      <c r="FZ23" s="85">
        <f t="shared" si="147"/>
        <v>0</v>
      </c>
      <c r="GA23" s="110">
        <v>0</v>
      </c>
      <c r="GB23" s="109">
        <v>0</v>
      </c>
      <c r="GC23" s="108">
        <v>0</v>
      </c>
      <c r="GD23" s="109">
        <v>0</v>
      </c>
      <c r="GE23" s="85">
        <f t="shared" si="148"/>
        <v>0</v>
      </c>
      <c r="GF23" s="105">
        <f>GA23*GF3</f>
        <v>0</v>
      </c>
      <c r="GG23" s="105">
        <f t="shared" ref="GG23" si="469">GB23*GG3</f>
        <v>0</v>
      </c>
      <c r="GH23" s="85">
        <f t="shared" ref="GH23" si="470">GC23*GH3</f>
        <v>0</v>
      </c>
      <c r="GI23" s="105">
        <f t="shared" ref="GI23" si="471">GD23*GI3</f>
        <v>0</v>
      </c>
      <c r="GJ23" s="85">
        <f t="shared" si="152"/>
        <v>0</v>
      </c>
      <c r="GK23" s="111">
        <f t="shared" si="153"/>
        <v>0</v>
      </c>
      <c r="GL23" s="112">
        <v>0</v>
      </c>
      <c r="GM23" s="113">
        <f t="shared" si="154"/>
        <v>0</v>
      </c>
      <c r="GN23" s="93">
        <f t="shared" si="155"/>
        <v>1221</v>
      </c>
      <c r="GO23" s="6">
        <v>18</v>
      </c>
      <c r="GP23" s="28">
        <f t="shared" si="199"/>
        <v>72.678571428571431</v>
      </c>
      <c r="GQ23" s="3" t="s">
        <v>48</v>
      </c>
      <c r="GR23">
        <v>72.680000000000007</v>
      </c>
      <c r="GS23" s="211" t="e">
        <f>#REF!/1680*100</f>
        <v>#REF!</v>
      </c>
    </row>
    <row r="24" spans="1:245">
      <c r="A24" s="6">
        <v>19</v>
      </c>
      <c r="B24" s="31">
        <f t="shared" si="58"/>
        <v>1219</v>
      </c>
      <c r="C24" s="3" t="s">
        <v>50</v>
      </c>
      <c r="D24" s="186">
        <v>12</v>
      </c>
      <c r="E24" s="186">
        <v>14</v>
      </c>
      <c r="F24" s="186">
        <v>14</v>
      </c>
      <c r="G24" s="181">
        <f t="shared" si="422"/>
        <v>40</v>
      </c>
      <c r="H24" s="3">
        <f>D24*H3</f>
        <v>48</v>
      </c>
      <c r="I24" s="3">
        <f t="shared" ref="I24:J24" si="472">E24*I3</f>
        <v>28</v>
      </c>
      <c r="J24" s="3">
        <f t="shared" si="472"/>
        <v>28</v>
      </c>
      <c r="K24" s="86">
        <f t="shared" si="61"/>
        <v>104</v>
      </c>
      <c r="L24" s="186">
        <v>17</v>
      </c>
      <c r="M24" s="186">
        <v>17</v>
      </c>
      <c r="N24" s="186">
        <v>16</v>
      </c>
      <c r="O24" s="183">
        <f t="shared" si="424"/>
        <v>50</v>
      </c>
      <c r="P24" s="3">
        <f>L24*P3</f>
        <v>68</v>
      </c>
      <c r="Q24" s="3">
        <f t="shared" ref="Q24:R24" si="473">M24*Q3</f>
        <v>34</v>
      </c>
      <c r="R24" s="3">
        <f t="shared" si="473"/>
        <v>32</v>
      </c>
      <c r="S24" s="87">
        <f t="shared" si="64"/>
        <v>134</v>
      </c>
      <c r="T24" s="23">
        <f t="shared" si="65"/>
        <v>238</v>
      </c>
      <c r="U24" s="186">
        <v>14</v>
      </c>
      <c r="V24" s="186">
        <v>13</v>
      </c>
      <c r="W24" s="186">
        <v>14</v>
      </c>
      <c r="X24" s="185">
        <f t="shared" si="426"/>
        <v>41</v>
      </c>
      <c r="Y24" s="3">
        <f>U24*Y3</f>
        <v>56</v>
      </c>
      <c r="Z24" s="3">
        <f t="shared" ref="Z24:AA24" si="474">V24*Z3</f>
        <v>26</v>
      </c>
      <c r="AA24" s="3">
        <f t="shared" si="474"/>
        <v>28</v>
      </c>
      <c r="AB24" s="88">
        <f t="shared" si="68"/>
        <v>110</v>
      </c>
      <c r="AC24" s="186">
        <v>15</v>
      </c>
      <c r="AD24" s="186">
        <v>14</v>
      </c>
      <c r="AE24" s="186">
        <v>14</v>
      </c>
      <c r="AF24" s="183">
        <f t="shared" si="428"/>
        <v>43</v>
      </c>
      <c r="AG24" s="3">
        <f>AC24*AG3</f>
        <v>60</v>
      </c>
      <c r="AH24" s="3">
        <f t="shared" ref="AH24:AI24" si="475">AD24*AH3</f>
        <v>28</v>
      </c>
      <c r="AI24" s="3">
        <f t="shared" si="475"/>
        <v>28</v>
      </c>
      <c r="AJ24" s="88">
        <f t="shared" si="71"/>
        <v>116</v>
      </c>
      <c r="AK24" s="23">
        <f t="shared" si="72"/>
        <v>226</v>
      </c>
      <c r="AL24" s="186">
        <v>12</v>
      </c>
      <c r="AM24" s="186">
        <v>11</v>
      </c>
      <c r="AN24" s="186">
        <v>13</v>
      </c>
      <c r="AO24" s="185">
        <f t="shared" si="430"/>
        <v>36</v>
      </c>
      <c r="AP24" s="3">
        <f>AL24*AP3</f>
        <v>24</v>
      </c>
      <c r="AQ24" s="3">
        <f t="shared" ref="AQ24:AR24" si="476">AM24*AQ3</f>
        <v>22</v>
      </c>
      <c r="AR24" s="3">
        <f t="shared" si="476"/>
        <v>26</v>
      </c>
      <c r="AS24" s="88">
        <f t="shared" si="75"/>
        <v>72</v>
      </c>
      <c r="AT24" s="37">
        <v>0</v>
      </c>
      <c r="AU24" s="37">
        <v>0</v>
      </c>
      <c r="AV24" s="186">
        <v>14</v>
      </c>
      <c r="AW24" s="185">
        <f t="shared" si="432"/>
        <v>14</v>
      </c>
      <c r="AX24" s="37">
        <f>AT24*AX3</f>
        <v>0</v>
      </c>
      <c r="AY24" s="37">
        <f t="shared" ref="AY24:AZ24" si="477">AU24*AY3</f>
        <v>0</v>
      </c>
      <c r="AZ24" s="166">
        <f t="shared" si="477"/>
        <v>14</v>
      </c>
      <c r="BA24" s="88">
        <f t="shared" si="78"/>
        <v>14</v>
      </c>
      <c r="BB24" s="186">
        <v>15</v>
      </c>
      <c r="BC24" s="186">
        <v>14</v>
      </c>
      <c r="BD24" s="37">
        <v>0</v>
      </c>
      <c r="BE24" s="186">
        <v>14</v>
      </c>
      <c r="BF24" s="185">
        <f t="shared" si="434"/>
        <v>43</v>
      </c>
      <c r="BG24" s="3">
        <f>BB24*BG3</f>
        <v>15</v>
      </c>
      <c r="BH24" s="3">
        <f t="shared" ref="BH24:BJ24" si="478">BC24*BH3</f>
        <v>14</v>
      </c>
      <c r="BI24" s="85">
        <f t="shared" si="478"/>
        <v>0</v>
      </c>
      <c r="BJ24" s="3">
        <f t="shared" si="478"/>
        <v>14</v>
      </c>
      <c r="BK24" s="88">
        <f t="shared" si="81"/>
        <v>43</v>
      </c>
      <c r="BL24" s="29">
        <f t="shared" si="82"/>
        <v>593</v>
      </c>
      <c r="BM24" s="38">
        <v>0</v>
      </c>
      <c r="BN24" s="89">
        <f t="shared" si="83"/>
        <v>593</v>
      </c>
      <c r="BO24" s="6">
        <v>19</v>
      </c>
      <c r="BP24" s="186">
        <v>14</v>
      </c>
      <c r="BQ24" s="186">
        <v>15</v>
      </c>
      <c r="BR24" s="186">
        <v>15</v>
      </c>
      <c r="BS24" s="181">
        <f t="shared" si="84"/>
        <v>44</v>
      </c>
      <c r="BT24" s="3">
        <f>BP24*BT3</f>
        <v>56</v>
      </c>
      <c r="BU24" s="3">
        <f t="shared" ref="BU24" si="479">BQ24*BU3</f>
        <v>30</v>
      </c>
      <c r="BV24" s="3">
        <f t="shared" ref="BV24" si="480">BR24*BV3</f>
        <v>30</v>
      </c>
      <c r="BW24" s="86">
        <f t="shared" si="87"/>
        <v>116</v>
      </c>
      <c r="BX24" s="186">
        <v>17</v>
      </c>
      <c r="BY24" s="186">
        <v>17</v>
      </c>
      <c r="BZ24" s="186">
        <v>16</v>
      </c>
      <c r="CA24" s="183">
        <f t="shared" si="88"/>
        <v>50</v>
      </c>
      <c r="CB24" s="3">
        <f>BX24*CB3</f>
        <v>68</v>
      </c>
      <c r="CC24" s="3">
        <f t="shared" ref="CC24" si="481">BY24*CC3</f>
        <v>34</v>
      </c>
      <c r="CD24" s="3">
        <f t="shared" ref="CD24" si="482">BZ24*CD3</f>
        <v>32</v>
      </c>
      <c r="CE24" s="87">
        <f t="shared" si="383"/>
        <v>134</v>
      </c>
      <c r="CF24" s="23">
        <f t="shared" si="384"/>
        <v>250</v>
      </c>
      <c r="CG24" s="186">
        <v>15</v>
      </c>
      <c r="CH24" s="186">
        <v>14</v>
      </c>
      <c r="CI24" s="186">
        <v>14</v>
      </c>
      <c r="CJ24" s="185">
        <f t="shared" si="93"/>
        <v>43</v>
      </c>
      <c r="CK24" s="3">
        <f>CG24*CK3</f>
        <v>60</v>
      </c>
      <c r="CL24" s="3">
        <f t="shared" ref="CL24" si="483">CH24*CL3</f>
        <v>28</v>
      </c>
      <c r="CM24" s="3">
        <f t="shared" ref="CM24" si="484">CI24*CM3</f>
        <v>28</v>
      </c>
      <c r="CN24" s="88">
        <f t="shared" si="96"/>
        <v>116</v>
      </c>
      <c r="CO24" s="186">
        <v>15</v>
      </c>
      <c r="CP24" s="186">
        <v>16</v>
      </c>
      <c r="CQ24" s="186">
        <v>16</v>
      </c>
      <c r="CR24" s="183">
        <f t="shared" si="97"/>
        <v>47</v>
      </c>
      <c r="CS24" s="3">
        <f>CO24*CS3</f>
        <v>60</v>
      </c>
      <c r="CT24" s="3">
        <f t="shared" ref="CT24" si="485">CP24*CT3</f>
        <v>32</v>
      </c>
      <c r="CU24" s="3">
        <f t="shared" ref="CU24" si="486">CQ24*CU3</f>
        <v>32</v>
      </c>
      <c r="CV24" s="88">
        <f t="shared" si="100"/>
        <v>124</v>
      </c>
      <c r="CW24" s="23">
        <f t="shared" si="101"/>
        <v>240</v>
      </c>
      <c r="CX24" s="186">
        <v>12</v>
      </c>
      <c r="CY24" s="186">
        <v>12</v>
      </c>
      <c r="CZ24" s="186">
        <v>13</v>
      </c>
      <c r="DA24" s="185">
        <f t="shared" si="102"/>
        <v>37</v>
      </c>
      <c r="DB24" s="3">
        <f>CX24*DB3</f>
        <v>24</v>
      </c>
      <c r="DC24" s="3">
        <f t="shared" ref="DC24" si="487">CY24*DC3</f>
        <v>24</v>
      </c>
      <c r="DD24" s="3">
        <f t="shared" ref="DD24" si="488">CZ24*DD3</f>
        <v>26</v>
      </c>
      <c r="DE24" s="88">
        <f t="shared" si="391"/>
        <v>74</v>
      </c>
      <c r="DF24" s="37">
        <v>0</v>
      </c>
      <c r="DG24" s="37">
        <v>0</v>
      </c>
      <c r="DH24" s="186">
        <v>14</v>
      </c>
      <c r="DI24" s="185">
        <f t="shared" si="105"/>
        <v>14</v>
      </c>
      <c r="DJ24" s="108">
        <f>DF24*DJ3</f>
        <v>0</v>
      </c>
      <c r="DK24" s="108">
        <f t="shared" ref="DK24" si="489">DG24*DK3</f>
        <v>0</v>
      </c>
      <c r="DL24" s="189">
        <f t="shared" ref="DL24" si="490">DH24*DL3</f>
        <v>14</v>
      </c>
      <c r="DM24" s="88">
        <f t="shared" si="108"/>
        <v>14</v>
      </c>
      <c r="DN24" s="229">
        <v>16</v>
      </c>
      <c r="DO24" s="229">
        <v>16</v>
      </c>
      <c r="DP24" s="108">
        <v>0</v>
      </c>
      <c r="DQ24" s="186">
        <v>16</v>
      </c>
      <c r="DR24" s="185">
        <f t="shared" si="109"/>
        <v>48</v>
      </c>
      <c r="DS24" s="3">
        <f>DN24*DS3</f>
        <v>16</v>
      </c>
      <c r="DT24" s="3">
        <f t="shared" ref="DT24" si="491">DO24*DT3</f>
        <v>16</v>
      </c>
      <c r="DU24" s="85">
        <f t="shared" ref="DU24" si="492">DP24*DU3</f>
        <v>0</v>
      </c>
      <c r="DV24" s="3">
        <f t="shared" ref="DV24" si="493">DQ24*DV3</f>
        <v>16</v>
      </c>
      <c r="DW24" s="88">
        <f t="shared" si="397"/>
        <v>48</v>
      </c>
      <c r="DX24" s="29">
        <f t="shared" si="398"/>
        <v>626</v>
      </c>
      <c r="DY24" s="38">
        <v>0</v>
      </c>
      <c r="DZ24" s="89">
        <f t="shared" si="399"/>
        <v>626</v>
      </c>
      <c r="EA24" s="93">
        <f t="shared" si="400"/>
        <v>1219</v>
      </c>
      <c r="EB24" s="96">
        <v>19</v>
      </c>
      <c r="EC24" s="109">
        <v>0</v>
      </c>
      <c r="ED24" s="109">
        <v>0</v>
      </c>
      <c r="EE24" s="109">
        <v>0</v>
      </c>
      <c r="EF24" s="105">
        <f t="shared" si="117"/>
        <v>0</v>
      </c>
      <c r="EG24" s="105">
        <f>EC24*EG3</f>
        <v>0</v>
      </c>
      <c r="EH24" s="105">
        <f t="shared" ref="EH24" si="494">ED24*EH3</f>
        <v>0</v>
      </c>
      <c r="EI24" s="105">
        <f t="shared" ref="EI24" si="495">EE24*EI3</f>
        <v>0</v>
      </c>
      <c r="EJ24" s="105">
        <f t="shared" si="120"/>
        <v>0</v>
      </c>
      <c r="EK24" s="109">
        <v>0</v>
      </c>
      <c r="EL24" s="109">
        <v>0</v>
      </c>
      <c r="EM24" s="109">
        <v>0</v>
      </c>
      <c r="EN24" s="106">
        <f t="shared" si="121"/>
        <v>0</v>
      </c>
      <c r="EO24" s="105">
        <f>EK24*EO3</f>
        <v>0</v>
      </c>
      <c r="EP24" s="105">
        <f t="shared" ref="EP24" si="496">EL24*EP3</f>
        <v>0</v>
      </c>
      <c r="EQ24" s="105">
        <f t="shared" ref="EQ24" si="497">EM24*EQ3</f>
        <v>0</v>
      </c>
      <c r="ER24" s="106">
        <f t="shared" si="124"/>
        <v>0</v>
      </c>
      <c r="ES24" s="107">
        <f t="shared" si="125"/>
        <v>0</v>
      </c>
      <c r="ET24" s="105">
        <f>EP24*ET3</f>
        <v>0</v>
      </c>
      <c r="EU24" s="105">
        <f t="shared" ref="EU24" si="498">EQ24*EU3</f>
        <v>0</v>
      </c>
      <c r="EV24" s="105">
        <f t="shared" ref="EV24" si="499">ER24*EV3</f>
        <v>0</v>
      </c>
      <c r="EW24" s="85">
        <f t="shared" si="128"/>
        <v>0</v>
      </c>
      <c r="EX24" s="105">
        <f>ET24*EX3</f>
        <v>0</v>
      </c>
      <c r="EY24" s="105">
        <f t="shared" ref="EY24" si="500">EU24*EY3</f>
        <v>0</v>
      </c>
      <c r="EZ24" s="105">
        <f t="shared" ref="EZ24" si="501">EV24*EZ3</f>
        <v>0</v>
      </c>
      <c r="FA24" s="85">
        <f t="shared" si="131"/>
        <v>0</v>
      </c>
      <c r="FB24" s="105">
        <f>EX24*FB3</f>
        <v>0</v>
      </c>
      <c r="FC24" s="105">
        <f t="shared" ref="FC24" si="502">EY24*FC3</f>
        <v>0</v>
      </c>
      <c r="FD24" s="105">
        <f t="shared" ref="FD24" si="503">EZ24*FD3</f>
        <v>0</v>
      </c>
      <c r="FE24" s="106">
        <f t="shared" si="134"/>
        <v>0</v>
      </c>
      <c r="FF24" s="105">
        <f>FB24*FF3</f>
        <v>0</v>
      </c>
      <c r="FG24" s="105">
        <f t="shared" ref="FG24" si="504">FC24*FG3</f>
        <v>0</v>
      </c>
      <c r="FH24" s="105">
        <f t="shared" ref="FH24" si="505">FD24*FH3</f>
        <v>0</v>
      </c>
      <c r="FI24" s="85">
        <f t="shared" si="137"/>
        <v>0</v>
      </c>
      <c r="FJ24" s="107">
        <f t="shared" si="138"/>
        <v>0</v>
      </c>
      <c r="FK24" s="105">
        <f>FG24*FK3</f>
        <v>0</v>
      </c>
      <c r="FL24" s="105">
        <f t="shared" ref="FL24" si="506">FH24*FL3</f>
        <v>0</v>
      </c>
      <c r="FM24" s="105">
        <f t="shared" ref="FM24" si="507">FI24*FM3</f>
        <v>0</v>
      </c>
      <c r="FN24" s="85">
        <f t="shared" si="141"/>
        <v>0</v>
      </c>
      <c r="FO24" s="105">
        <f>FK24*FO3</f>
        <v>0</v>
      </c>
      <c r="FP24" s="105">
        <f t="shared" ref="FP24" si="508">FL24*FP3</f>
        <v>0</v>
      </c>
      <c r="FQ24" s="105">
        <f t="shared" ref="FQ24" si="509">FM24*FQ3</f>
        <v>0</v>
      </c>
      <c r="FR24" s="85">
        <f t="shared" si="143"/>
        <v>0</v>
      </c>
      <c r="FS24" s="108">
        <v>0</v>
      </c>
      <c r="FT24" s="108">
        <v>0</v>
      </c>
      <c r="FU24" s="109">
        <v>0</v>
      </c>
      <c r="FV24" s="85">
        <f t="shared" si="144"/>
        <v>0</v>
      </c>
      <c r="FW24" s="108">
        <f>FS24*FW3</f>
        <v>0</v>
      </c>
      <c r="FX24" s="108">
        <f t="shared" ref="FX24" si="510">FT24*FX3</f>
        <v>0</v>
      </c>
      <c r="FY24" s="108">
        <f t="shared" ref="FY24" si="511">FU24*FY3</f>
        <v>0</v>
      </c>
      <c r="FZ24" s="85">
        <f t="shared" si="147"/>
        <v>0</v>
      </c>
      <c r="GA24" s="110">
        <v>0</v>
      </c>
      <c r="GB24" s="109">
        <v>0</v>
      </c>
      <c r="GC24" s="108">
        <v>0</v>
      </c>
      <c r="GD24" s="109">
        <v>0</v>
      </c>
      <c r="GE24" s="85">
        <f t="shared" si="148"/>
        <v>0</v>
      </c>
      <c r="GF24" s="105">
        <f>GA24*GF3</f>
        <v>0</v>
      </c>
      <c r="GG24" s="105">
        <f t="shared" ref="GG24" si="512">GB24*GG3</f>
        <v>0</v>
      </c>
      <c r="GH24" s="85">
        <f t="shared" ref="GH24" si="513">GC24*GH3</f>
        <v>0</v>
      </c>
      <c r="GI24" s="105">
        <f t="shared" ref="GI24" si="514">GD24*GI3</f>
        <v>0</v>
      </c>
      <c r="GJ24" s="85">
        <f t="shared" si="152"/>
        <v>0</v>
      </c>
      <c r="GK24" s="111">
        <f t="shared" si="153"/>
        <v>0</v>
      </c>
      <c r="GL24" s="112">
        <v>0</v>
      </c>
      <c r="GM24" s="113">
        <f t="shared" si="154"/>
        <v>0</v>
      </c>
      <c r="GN24" s="93">
        <f t="shared" si="155"/>
        <v>1219</v>
      </c>
      <c r="GO24" s="6">
        <v>19</v>
      </c>
      <c r="GP24" s="28">
        <f t="shared" si="199"/>
        <v>72.55952380952381</v>
      </c>
      <c r="GQ24" s="3" t="s">
        <v>50</v>
      </c>
      <c r="GR24">
        <v>72.56</v>
      </c>
      <c r="GS24" s="211" t="e">
        <f>#REF!/1680*100</f>
        <v>#REF!</v>
      </c>
      <c r="HX24" s="18"/>
      <c r="HY24" s="18"/>
      <c r="HZ24" s="17"/>
      <c r="IA24" s="17"/>
    </row>
    <row r="25" spans="1:245">
      <c r="A25" s="6">
        <v>20</v>
      </c>
      <c r="B25" s="31">
        <f t="shared" si="58"/>
        <v>1146</v>
      </c>
      <c r="C25" s="3" t="s">
        <v>90</v>
      </c>
      <c r="D25" s="186">
        <v>15</v>
      </c>
      <c r="E25" s="186">
        <v>15</v>
      </c>
      <c r="F25" s="186">
        <v>14</v>
      </c>
      <c r="G25" s="181">
        <f t="shared" si="422"/>
        <v>44</v>
      </c>
      <c r="H25" s="3">
        <f>D25*H3</f>
        <v>60</v>
      </c>
      <c r="I25" s="3">
        <f t="shared" ref="I25:J25" si="515">E25*I3</f>
        <v>30</v>
      </c>
      <c r="J25" s="3">
        <f t="shared" si="515"/>
        <v>28</v>
      </c>
      <c r="K25" s="86">
        <f t="shared" si="61"/>
        <v>118</v>
      </c>
      <c r="L25" s="186">
        <v>17</v>
      </c>
      <c r="M25" s="186">
        <v>16</v>
      </c>
      <c r="N25" s="186">
        <v>17</v>
      </c>
      <c r="O25" s="183">
        <f t="shared" si="424"/>
        <v>50</v>
      </c>
      <c r="P25" s="3">
        <f>L25*P3</f>
        <v>68</v>
      </c>
      <c r="Q25" s="3">
        <f t="shared" ref="Q25:R25" si="516">M25*Q3</f>
        <v>32</v>
      </c>
      <c r="R25" s="3">
        <f t="shared" si="516"/>
        <v>34</v>
      </c>
      <c r="S25" s="87">
        <f t="shared" si="64"/>
        <v>134</v>
      </c>
      <c r="T25" s="23">
        <f t="shared" si="65"/>
        <v>252</v>
      </c>
      <c r="U25" s="186">
        <v>13</v>
      </c>
      <c r="V25" s="186">
        <v>12</v>
      </c>
      <c r="W25" s="186">
        <v>12</v>
      </c>
      <c r="X25" s="185">
        <f t="shared" si="426"/>
        <v>37</v>
      </c>
      <c r="Y25" s="3">
        <f>U25*Y3</f>
        <v>52</v>
      </c>
      <c r="Z25" s="3">
        <f t="shared" ref="Z25:AA25" si="517">V25*Z3</f>
        <v>24</v>
      </c>
      <c r="AA25" s="3">
        <f t="shared" si="517"/>
        <v>24</v>
      </c>
      <c r="AB25" s="88">
        <f t="shared" si="68"/>
        <v>100</v>
      </c>
      <c r="AC25" s="186">
        <v>14</v>
      </c>
      <c r="AD25" s="186">
        <v>14</v>
      </c>
      <c r="AE25" s="186">
        <v>13</v>
      </c>
      <c r="AF25" s="183">
        <f t="shared" si="428"/>
        <v>41</v>
      </c>
      <c r="AG25" s="3">
        <f>AC25*AG3</f>
        <v>56</v>
      </c>
      <c r="AH25" s="3">
        <f t="shared" ref="AH25:AI25" si="518">AD25*AH3</f>
        <v>28</v>
      </c>
      <c r="AI25" s="3">
        <f t="shared" si="518"/>
        <v>26</v>
      </c>
      <c r="AJ25" s="88">
        <f t="shared" si="71"/>
        <v>110</v>
      </c>
      <c r="AK25" s="23">
        <f t="shared" si="72"/>
        <v>210</v>
      </c>
      <c r="AL25" s="186">
        <v>11</v>
      </c>
      <c r="AM25" s="186">
        <v>12</v>
      </c>
      <c r="AN25" s="186">
        <v>11</v>
      </c>
      <c r="AO25" s="185">
        <f t="shared" si="430"/>
        <v>34</v>
      </c>
      <c r="AP25" s="3">
        <f>AL25*AP3</f>
        <v>22</v>
      </c>
      <c r="AQ25" s="3">
        <f t="shared" ref="AQ25:AR25" si="519">AM25*AQ3</f>
        <v>24</v>
      </c>
      <c r="AR25" s="3">
        <f t="shared" si="519"/>
        <v>22</v>
      </c>
      <c r="AS25" s="88">
        <f t="shared" si="75"/>
        <v>68</v>
      </c>
      <c r="AT25" s="37">
        <v>0</v>
      </c>
      <c r="AU25" s="37">
        <v>0</v>
      </c>
      <c r="AV25" s="186">
        <v>12</v>
      </c>
      <c r="AW25" s="185">
        <f t="shared" si="432"/>
        <v>12</v>
      </c>
      <c r="AX25" s="37">
        <f>AT25*AX3</f>
        <v>0</v>
      </c>
      <c r="AY25" s="37">
        <f t="shared" ref="AY25" si="520">AU25*AY3</f>
        <v>0</v>
      </c>
      <c r="AZ25" s="166">
        <f>AV25*AZ3</f>
        <v>12</v>
      </c>
      <c r="BA25" s="88">
        <f t="shared" si="78"/>
        <v>12</v>
      </c>
      <c r="BB25" s="186">
        <v>15</v>
      </c>
      <c r="BC25" s="186">
        <v>13</v>
      </c>
      <c r="BD25" s="37">
        <v>0</v>
      </c>
      <c r="BE25" s="186">
        <v>13</v>
      </c>
      <c r="BF25" s="185">
        <f t="shared" si="434"/>
        <v>41</v>
      </c>
      <c r="BG25" s="3">
        <f>BB25*BG3</f>
        <v>15</v>
      </c>
      <c r="BH25" s="3">
        <f t="shared" ref="BH25:BJ25" si="521">BC25*BH3</f>
        <v>13</v>
      </c>
      <c r="BI25" s="85">
        <f t="shared" si="521"/>
        <v>0</v>
      </c>
      <c r="BJ25" s="3">
        <f t="shared" si="521"/>
        <v>13</v>
      </c>
      <c r="BK25" s="88">
        <f t="shared" si="81"/>
        <v>41</v>
      </c>
      <c r="BL25" s="29">
        <f t="shared" si="82"/>
        <v>583</v>
      </c>
      <c r="BM25" s="38">
        <v>0</v>
      </c>
      <c r="BN25" s="89">
        <f t="shared" si="83"/>
        <v>583</v>
      </c>
      <c r="BO25" s="6">
        <v>20</v>
      </c>
      <c r="BP25" s="186">
        <v>14</v>
      </c>
      <c r="BQ25" s="186">
        <v>14</v>
      </c>
      <c r="BR25" s="186">
        <v>13</v>
      </c>
      <c r="BS25" s="181">
        <f t="shared" si="84"/>
        <v>41</v>
      </c>
      <c r="BT25" s="3">
        <f>BP25*BT3</f>
        <v>56</v>
      </c>
      <c r="BU25" s="3">
        <f t="shared" ref="BU25" si="522">BQ25*BU3</f>
        <v>28</v>
      </c>
      <c r="BV25" s="3">
        <f t="shared" ref="BV25" si="523">BR25*BV3</f>
        <v>26</v>
      </c>
      <c r="BW25" s="86">
        <f t="shared" si="87"/>
        <v>110</v>
      </c>
      <c r="BX25" s="186">
        <v>16</v>
      </c>
      <c r="BY25" s="186">
        <v>16</v>
      </c>
      <c r="BZ25" s="186">
        <v>17</v>
      </c>
      <c r="CA25" s="183">
        <f t="shared" si="88"/>
        <v>49</v>
      </c>
      <c r="CB25" s="3">
        <f>BX25*CB3</f>
        <v>64</v>
      </c>
      <c r="CC25" s="3">
        <f t="shared" ref="CC25" si="524">BY25*CC3</f>
        <v>32</v>
      </c>
      <c r="CD25" s="3">
        <f t="shared" ref="CD25" si="525">BZ25*CD3</f>
        <v>34</v>
      </c>
      <c r="CE25" s="87">
        <f t="shared" si="383"/>
        <v>130</v>
      </c>
      <c r="CF25" s="23">
        <f t="shared" si="384"/>
        <v>240</v>
      </c>
      <c r="CG25" s="186">
        <v>13</v>
      </c>
      <c r="CH25" s="186">
        <v>13</v>
      </c>
      <c r="CI25" s="186">
        <v>13</v>
      </c>
      <c r="CJ25" s="185">
        <f t="shared" si="93"/>
        <v>39</v>
      </c>
      <c r="CK25" s="3">
        <f>CG25*CK3</f>
        <v>52</v>
      </c>
      <c r="CL25" s="3">
        <f t="shared" ref="CL25" si="526">CH25*CL3</f>
        <v>26</v>
      </c>
      <c r="CM25" s="3">
        <f t="shared" ref="CM25" si="527">CI25*CM3</f>
        <v>26</v>
      </c>
      <c r="CN25" s="88">
        <f t="shared" si="96"/>
        <v>104</v>
      </c>
      <c r="CO25" s="186">
        <v>13</v>
      </c>
      <c r="CP25" s="186">
        <v>13</v>
      </c>
      <c r="CQ25" s="186">
        <v>13</v>
      </c>
      <c r="CR25" s="183">
        <f t="shared" si="97"/>
        <v>39</v>
      </c>
      <c r="CS25" s="3">
        <f>CO25*CS3</f>
        <v>52</v>
      </c>
      <c r="CT25" s="3">
        <f t="shared" ref="CT25" si="528">CP25*CT3</f>
        <v>26</v>
      </c>
      <c r="CU25" s="3">
        <f t="shared" ref="CU25" si="529">CQ25*CU3</f>
        <v>26</v>
      </c>
      <c r="CV25" s="88">
        <f t="shared" si="100"/>
        <v>104</v>
      </c>
      <c r="CW25" s="23">
        <f t="shared" si="101"/>
        <v>208</v>
      </c>
      <c r="CX25" s="186">
        <v>9</v>
      </c>
      <c r="CY25" s="186">
        <v>9</v>
      </c>
      <c r="CZ25" s="186">
        <v>9</v>
      </c>
      <c r="DA25" s="185">
        <f t="shared" si="102"/>
        <v>27</v>
      </c>
      <c r="DB25" s="3">
        <f>CX25*DB3</f>
        <v>18</v>
      </c>
      <c r="DC25" s="3">
        <f t="shared" ref="DC25" si="530">CY25*DC3</f>
        <v>18</v>
      </c>
      <c r="DD25" s="3">
        <f t="shared" ref="DD25" si="531">CZ25*DD3</f>
        <v>18</v>
      </c>
      <c r="DE25" s="88">
        <f t="shared" si="391"/>
        <v>54</v>
      </c>
      <c r="DF25" s="37">
        <v>0</v>
      </c>
      <c r="DG25" s="37">
        <v>0</v>
      </c>
      <c r="DH25" s="186">
        <v>12</v>
      </c>
      <c r="DI25" s="185">
        <f t="shared" si="105"/>
        <v>12</v>
      </c>
      <c r="DJ25" s="108">
        <f>DF25*DJ3</f>
        <v>0</v>
      </c>
      <c r="DK25" s="108">
        <f>DG25*DK3</f>
        <v>0</v>
      </c>
      <c r="DL25" s="189">
        <f t="shared" ref="DL25" si="532">DH25*DL3</f>
        <v>12</v>
      </c>
      <c r="DM25" s="88">
        <f t="shared" si="108"/>
        <v>12</v>
      </c>
      <c r="DN25" s="229">
        <v>17</v>
      </c>
      <c r="DO25" s="229">
        <v>17</v>
      </c>
      <c r="DP25" s="108">
        <v>0</v>
      </c>
      <c r="DQ25" s="186">
        <v>15</v>
      </c>
      <c r="DR25" s="185">
        <f t="shared" si="109"/>
        <v>49</v>
      </c>
      <c r="DS25" s="3">
        <f>DN25*DS3</f>
        <v>17</v>
      </c>
      <c r="DT25" s="3">
        <f t="shared" ref="DT25" si="533">DO25*DT3</f>
        <v>17</v>
      </c>
      <c r="DU25" s="85">
        <f t="shared" ref="DU25:DU26" si="534">DP25*DU3</f>
        <v>0</v>
      </c>
      <c r="DV25" s="3">
        <f t="shared" ref="DV25" si="535">DQ25*DV3</f>
        <v>15</v>
      </c>
      <c r="DW25" s="88">
        <f t="shared" si="397"/>
        <v>49</v>
      </c>
      <c r="DX25" s="29">
        <f t="shared" si="398"/>
        <v>563</v>
      </c>
      <c r="DY25" s="38">
        <v>0</v>
      </c>
      <c r="DZ25" s="89">
        <f t="shared" si="399"/>
        <v>563</v>
      </c>
      <c r="EA25" s="93">
        <f t="shared" si="400"/>
        <v>1146</v>
      </c>
      <c r="EB25" s="96">
        <v>20</v>
      </c>
      <c r="EC25" s="109">
        <v>0</v>
      </c>
      <c r="ED25" s="109">
        <v>0</v>
      </c>
      <c r="EE25" s="109">
        <v>0</v>
      </c>
      <c r="EF25" s="105">
        <f t="shared" si="117"/>
        <v>0</v>
      </c>
      <c r="EG25" s="105">
        <f>EC25*EG3</f>
        <v>0</v>
      </c>
      <c r="EH25" s="105">
        <f t="shared" ref="EH25" si="536">ED25*EH3</f>
        <v>0</v>
      </c>
      <c r="EI25" s="105">
        <f t="shared" ref="EI25" si="537">EE25*EI3</f>
        <v>0</v>
      </c>
      <c r="EJ25" s="105">
        <f t="shared" si="120"/>
        <v>0</v>
      </c>
      <c r="EK25" s="109">
        <v>0</v>
      </c>
      <c r="EL25" s="109">
        <v>0</v>
      </c>
      <c r="EM25" s="109">
        <v>0</v>
      </c>
      <c r="EN25" s="106">
        <f t="shared" si="121"/>
        <v>0</v>
      </c>
      <c r="EO25" s="105">
        <f>EK25*EO3</f>
        <v>0</v>
      </c>
      <c r="EP25" s="105">
        <f t="shared" ref="EP25" si="538">EL25*EP3</f>
        <v>0</v>
      </c>
      <c r="EQ25" s="105">
        <f t="shared" ref="EQ25" si="539">EM25*EQ3</f>
        <v>0</v>
      </c>
      <c r="ER25" s="106">
        <f t="shared" si="124"/>
        <v>0</v>
      </c>
      <c r="ES25" s="107">
        <f t="shared" si="125"/>
        <v>0</v>
      </c>
      <c r="ET25" s="105">
        <f>EP25*ET3</f>
        <v>0</v>
      </c>
      <c r="EU25" s="105">
        <f t="shared" ref="EU25" si="540">EQ25*EU3</f>
        <v>0</v>
      </c>
      <c r="EV25" s="105">
        <f t="shared" ref="EV25" si="541">ER25*EV3</f>
        <v>0</v>
      </c>
      <c r="EW25" s="85">
        <f t="shared" si="128"/>
        <v>0</v>
      </c>
      <c r="EX25" s="105">
        <f>ET25*EX3</f>
        <v>0</v>
      </c>
      <c r="EY25" s="105">
        <f t="shared" ref="EY25" si="542">EU25*EY3</f>
        <v>0</v>
      </c>
      <c r="EZ25" s="105">
        <f t="shared" ref="EZ25" si="543">EV25*EZ3</f>
        <v>0</v>
      </c>
      <c r="FA25" s="85">
        <f t="shared" si="131"/>
        <v>0</v>
      </c>
      <c r="FB25" s="105">
        <f>EX25*FB3</f>
        <v>0</v>
      </c>
      <c r="FC25" s="105">
        <f t="shared" ref="FC25" si="544">EY25*FC3</f>
        <v>0</v>
      </c>
      <c r="FD25" s="105">
        <f t="shared" ref="FD25" si="545">EZ25*FD3</f>
        <v>0</v>
      </c>
      <c r="FE25" s="106">
        <f t="shared" si="134"/>
        <v>0</v>
      </c>
      <c r="FF25" s="105">
        <f>FB25*FF3</f>
        <v>0</v>
      </c>
      <c r="FG25" s="105">
        <f t="shared" ref="FG25" si="546">FC25*FG3</f>
        <v>0</v>
      </c>
      <c r="FH25" s="105">
        <f t="shared" ref="FH25" si="547">FD25*FH3</f>
        <v>0</v>
      </c>
      <c r="FI25" s="85">
        <f t="shared" si="137"/>
        <v>0</v>
      </c>
      <c r="FJ25" s="107">
        <f t="shared" si="138"/>
        <v>0</v>
      </c>
      <c r="FK25" s="105">
        <f>FG25*FK3</f>
        <v>0</v>
      </c>
      <c r="FL25" s="105">
        <f t="shared" ref="FL25" si="548">FH25*FL3</f>
        <v>0</v>
      </c>
      <c r="FM25" s="105">
        <f t="shared" ref="FM25" si="549">FI25*FM3</f>
        <v>0</v>
      </c>
      <c r="FN25" s="85">
        <f t="shared" si="141"/>
        <v>0</v>
      </c>
      <c r="FO25" s="105">
        <f>FK25*FO3</f>
        <v>0</v>
      </c>
      <c r="FP25" s="105">
        <f t="shared" ref="FP25" si="550">FL25*FP3</f>
        <v>0</v>
      </c>
      <c r="FQ25" s="105">
        <f t="shared" ref="FQ25" si="551">FM25*FQ3</f>
        <v>0</v>
      </c>
      <c r="FR25" s="85">
        <f t="shared" si="143"/>
        <v>0</v>
      </c>
      <c r="FS25" s="108">
        <v>0</v>
      </c>
      <c r="FT25" s="108">
        <v>0</v>
      </c>
      <c r="FU25" s="109">
        <v>0</v>
      </c>
      <c r="FV25" s="85">
        <f t="shared" si="144"/>
        <v>0</v>
      </c>
      <c r="FW25" s="108">
        <f>FS25*FW3</f>
        <v>0</v>
      </c>
      <c r="FX25" s="108">
        <f t="shared" ref="FX25" si="552">FT25*FX3</f>
        <v>0</v>
      </c>
      <c r="FY25" s="108">
        <f t="shared" ref="FY25" si="553">FU25*FY3</f>
        <v>0</v>
      </c>
      <c r="FZ25" s="85">
        <f t="shared" si="147"/>
        <v>0</v>
      </c>
      <c r="GA25" s="110">
        <v>0</v>
      </c>
      <c r="GB25" s="109">
        <v>0</v>
      </c>
      <c r="GC25" s="108">
        <v>0</v>
      </c>
      <c r="GD25" s="109">
        <v>0</v>
      </c>
      <c r="GE25" s="85">
        <f t="shared" si="148"/>
        <v>0</v>
      </c>
      <c r="GF25" s="105">
        <f>GA25*GF3</f>
        <v>0</v>
      </c>
      <c r="GG25" s="105">
        <f t="shared" ref="GG25" si="554">GB25*GG3</f>
        <v>0</v>
      </c>
      <c r="GH25" s="85">
        <f t="shared" ref="GH25" si="555">GC25*GH3</f>
        <v>0</v>
      </c>
      <c r="GI25" s="105">
        <f t="shared" ref="GI25" si="556">GD25*GI3</f>
        <v>0</v>
      </c>
      <c r="GJ25" s="85">
        <f t="shared" si="152"/>
        <v>0</v>
      </c>
      <c r="GK25" s="111">
        <f t="shared" si="153"/>
        <v>0</v>
      </c>
      <c r="GL25" s="112">
        <v>0</v>
      </c>
      <c r="GM25" s="113">
        <f t="shared" si="154"/>
        <v>0</v>
      </c>
      <c r="GN25" s="93">
        <f t="shared" si="155"/>
        <v>1146</v>
      </c>
      <c r="GO25" s="6">
        <v>20</v>
      </c>
      <c r="GP25" s="28">
        <f t="shared" si="199"/>
        <v>68.214285714285722</v>
      </c>
      <c r="GQ25" s="3" t="s">
        <v>90</v>
      </c>
      <c r="GR25">
        <v>68.209999999999994</v>
      </c>
      <c r="GS25" s="211" t="e">
        <f>#REF!/1680*100</f>
        <v>#REF!</v>
      </c>
      <c r="II25" s="18"/>
      <c r="IJ25" s="18"/>
      <c r="IK25" s="18"/>
    </row>
    <row r="26" spans="1:245">
      <c r="A26" s="6">
        <v>21</v>
      </c>
      <c r="B26" s="31">
        <f t="shared" si="58"/>
        <v>1096</v>
      </c>
      <c r="C26" s="3" t="s">
        <v>108</v>
      </c>
      <c r="D26" s="186">
        <v>11</v>
      </c>
      <c r="E26" s="186">
        <v>12</v>
      </c>
      <c r="F26" s="186">
        <v>12</v>
      </c>
      <c r="G26" s="181">
        <f t="shared" ref="G26" si="557">SUM(D26:F26)</f>
        <v>35</v>
      </c>
      <c r="H26" s="3">
        <f>D26*H3</f>
        <v>44</v>
      </c>
      <c r="I26" s="3">
        <f>E26*I3</f>
        <v>24</v>
      </c>
      <c r="J26" s="3">
        <f>F26*J3</f>
        <v>24</v>
      </c>
      <c r="K26" s="86">
        <f t="shared" ref="K26" si="558">SUM(H26:J26)</f>
        <v>92</v>
      </c>
      <c r="L26" s="186">
        <v>17</v>
      </c>
      <c r="M26" s="186">
        <v>16</v>
      </c>
      <c r="N26" s="186">
        <v>15</v>
      </c>
      <c r="O26" s="183">
        <f t="shared" si="424"/>
        <v>48</v>
      </c>
      <c r="P26" s="3">
        <f>L26*P3</f>
        <v>68</v>
      </c>
      <c r="Q26" s="3">
        <f>M26*Q3</f>
        <v>32</v>
      </c>
      <c r="R26" s="3">
        <f>N26*R3</f>
        <v>30</v>
      </c>
      <c r="S26" s="87">
        <f t="shared" ref="S26" si="559">R26+Q26+P26</f>
        <v>130</v>
      </c>
      <c r="T26" s="23">
        <f t="shared" ref="T26" si="560">K26+S26</f>
        <v>222</v>
      </c>
      <c r="U26" s="186">
        <v>13</v>
      </c>
      <c r="V26" s="186">
        <v>12</v>
      </c>
      <c r="W26" s="186">
        <v>12</v>
      </c>
      <c r="X26" s="185">
        <f t="shared" si="426"/>
        <v>37</v>
      </c>
      <c r="Y26" s="3">
        <f>U26*Y3</f>
        <v>52</v>
      </c>
      <c r="Z26" s="3">
        <f>V26*Z3</f>
        <v>24</v>
      </c>
      <c r="AA26" s="3">
        <f>W26*AA3</f>
        <v>24</v>
      </c>
      <c r="AB26" s="88">
        <f t="shared" ref="AB26" si="561">Y26+Z26+AA26</f>
        <v>100</v>
      </c>
      <c r="AC26" s="186">
        <v>13</v>
      </c>
      <c r="AD26" s="186">
        <v>14</v>
      </c>
      <c r="AE26" s="186">
        <v>13</v>
      </c>
      <c r="AF26" s="183">
        <f t="shared" si="428"/>
        <v>40</v>
      </c>
      <c r="AG26" s="3">
        <f>AC26*AG3</f>
        <v>52</v>
      </c>
      <c r="AH26" s="3">
        <f>AD26*AH3</f>
        <v>28</v>
      </c>
      <c r="AI26" s="3">
        <f>AE26*AI3</f>
        <v>26</v>
      </c>
      <c r="AJ26" s="88">
        <f t="shared" ref="AJ26" si="562">AG26+AH26+AI26</f>
        <v>106</v>
      </c>
      <c r="AK26" s="23">
        <f t="shared" ref="AK26" si="563">AB26+AJ26</f>
        <v>206</v>
      </c>
      <c r="AL26" s="186">
        <v>9</v>
      </c>
      <c r="AM26" s="186">
        <v>9</v>
      </c>
      <c r="AN26" s="186">
        <v>9</v>
      </c>
      <c r="AO26" s="185">
        <f t="shared" ref="AO26" si="564">AL26+AM26+AN26</f>
        <v>27</v>
      </c>
      <c r="AP26" s="3">
        <f>AL26*AP3</f>
        <v>18</v>
      </c>
      <c r="AQ26" s="3">
        <f>AM26*AQ3</f>
        <v>18</v>
      </c>
      <c r="AR26" s="3">
        <f>AN26*AR3</f>
        <v>18</v>
      </c>
      <c r="AS26" s="88">
        <f t="shared" ref="AS26" si="565">AP26+AQ26+AR26</f>
        <v>54</v>
      </c>
      <c r="AT26" s="37">
        <v>0</v>
      </c>
      <c r="AU26" s="37">
        <v>0</v>
      </c>
      <c r="AV26" s="186">
        <v>10</v>
      </c>
      <c r="AW26" s="185">
        <f t="shared" ref="AW26" si="566">AT26+AU26+AV26</f>
        <v>10</v>
      </c>
      <c r="AX26" s="37">
        <f>AT26*AX4</f>
        <v>0</v>
      </c>
      <c r="AY26" s="37">
        <f t="shared" ref="AY26" si="567">AU26*AY4</f>
        <v>0</v>
      </c>
      <c r="AZ26" s="189">
        <f>AV26*AZ3</f>
        <v>10</v>
      </c>
      <c r="BA26" s="88">
        <f t="shared" ref="BA26" si="568">AX26+AY26+AZ26</f>
        <v>10</v>
      </c>
      <c r="BB26" s="186">
        <v>14</v>
      </c>
      <c r="BC26" s="186">
        <v>13</v>
      </c>
      <c r="BD26" s="37">
        <v>0</v>
      </c>
      <c r="BE26" s="186">
        <v>12</v>
      </c>
      <c r="BF26" s="185">
        <f t="shared" ref="BF26" si="569">SUM(BB26:BE26)</f>
        <v>39</v>
      </c>
      <c r="BG26" s="3">
        <f>BB26*BG3</f>
        <v>14</v>
      </c>
      <c r="BH26" s="3">
        <f>BC26*BH3</f>
        <v>13</v>
      </c>
      <c r="BI26" s="85">
        <f t="shared" ref="BI26" si="570">BD26*BI4</f>
        <v>0</v>
      </c>
      <c r="BJ26" s="3">
        <f>BE26*BJ3</f>
        <v>12</v>
      </c>
      <c r="BK26" s="88">
        <f t="shared" ref="BK26" si="571">BG26+BH26+BI26+BJ26</f>
        <v>39</v>
      </c>
      <c r="BL26" s="29">
        <f t="shared" ref="BL26" si="572">K26+S26+AB26+AJ26+AS26+BA26+BK26</f>
        <v>531</v>
      </c>
      <c r="BM26" s="38">
        <v>0</v>
      </c>
      <c r="BN26" s="89">
        <f t="shared" ref="BN26" si="573">BL26-BM26</f>
        <v>531</v>
      </c>
      <c r="BO26" s="6">
        <v>21</v>
      </c>
      <c r="BP26" s="186">
        <v>13</v>
      </c>
      <c r="BQ26" s="186">
        <v>14</v>
      </c>
      <c r="BR26" s="186">
        <v>13</v>
      </c>
      <c r="BS26" s="181">
        <f t="shared" si="84"/>
        <v>40</v>
      </c>
      <c r="BT26" s="3">
        <f>BP26*BT3</f>
        <v>52</v>
      </c>
      <c r="BU26" s="3">
        <f>BQ26*BU3</f>
        <v>28</v>
      </c>
      <c r="BV26" s="3">
        <f>BR26*BV3</f>
        <v>26</v>
      </c>
      <c r="BW26" s="86">
        <f t="shared" si="87"/>
        <v>106</v>
      </c>
      <c r="BX26" s="186">
        <v>17</v>
      </c>
      <c r="BY26" s="186">
        <v>17</v>
      </c>
      <c r="BZ26" s="186">
        <v>16</v>
      </c>
      <c r="CA26" s="183">
        <f t="shared" si="88"/>
        <v>50</v>
      </c>
      <c r="CB26" s="3">
        <f>BX26*CB3</f>
        <v>68</v>
      </c>
      <c r="CC26" s="3">
        <f>BY26*CC3</f>
        <v>34</v>
      </c>
      <c r="CD26" s="3">
        <f>BZ26*CD3</f>
        <v>32</v>
      </c>
      <c r="CE26" s="87">
        <f t="shared" si="383"/>
        <v>134</v>
      </c>
      <c r="CF26" s="23">
        <f t="shared" si="384"/>
        <v>240</v>
      </c>
      <c r="CG26" s="186">
        <v>13</v>
      </c>
      <c r="CH26" s="186">
        <v>13</v>
      </c>
      <c r="CI26" s="186">
        <v>13</v>
      </c>
      <c r="CJ26" s="185">
        <f t="shared" si="93"/>
        <v>39</v>
      </c>
      <c r="CK26" s="3">
        <f>CG26*CK3</f>
        <v>52</v>
      </c>
      <c r="CL26" s="3">
        <f>CH26*CL3</f>
        <v>26</v>
      </c>
      <c r="CM26" s="3">
        <f>CI26*CM3</f>
        <v>26</v>
      </c>
      <c r="CN26" s="88">
        <f t="shared" si="96"/>
        <v>104</v>
      </c>
      <c r="CO26" s="186">
        <v>13</v>
      </c>
      <c r="CP26" s="186">
        <v>13</v>
      </c>
      <c r="CQ26" s="186">
        <v>13</v>
      </c>
      <c r="CR26" s="183">
        <f t="shared" si="97"/>
        <v>39</v>
      </c>
      <c r="CS26" s="3">
        <f>CO26*CS3</f>
        <v>52</v>
      </c>
      <c r="CT26" s="3">
        <f>CP26*CT3</f>
        <v>26</v>
      </c>
      <c r="CU26" s="3">
        <f>CQ26*CU3</f>
        <v>26</v>
      </c>
      <c r="CV26" s="88">
        <f t="shared" si="100"/>
        <v>104</v>
      </c>
      <c r="CW26" s="23">
        <f t="shared" si="101"/>
        <v>208</v>
      </c>
      <c r="CX26" s="186">
        <v>10</v>
      </c>
      <c r="CY26" s="186">
        <v>10</v>
      </c>
      <c r="CZ26" s="186">
        <v>10</v>
      </c>
      <c r="DA26" s="185">
        <f t="shared" si="102"/>
        <v>30</v>
      </c>
      <c r="DB26" s="3">
        <f>CX26*DB3</f>
        <v>20</v>
      </c>
      <c r="DC26" s="3">
        <f>CY26*DC3</f>
        <v>20</v>
      </c>
      <c r="DD26" s="3">
        <f>CZ26*DD3</f>
        <v>20</v>
      </c>
      <c r="DE26" s="88">
        <f t="shared" si="391"/>
        <v>60</v>
      </c>
      <c r="DF26" s="37">
        <v>0</v>
      </c>
      <c r="DG26" s="37">
        <v>0</v>
      </c>
      <c r="DH26" s="186">
        <v>11</v>
      </c>
      <c r="DI26" s="185">
        <f t="shared" si="105"/>
        <v>11</v>
      </c>
      <c r="DJ26" s="108">
        <f>DF26*DJ3</f>
        <v>0</v>
      </c>
      <c r="DK26" s="108">
        <f>DG26*DK3</f>
        <v>0</v>
      </c>
      <c r="DL26" s="189">
        <f>DH26*DL3</f>
        <v>11</v>
      </c>
      <c r="DM26" s="88">
        <f t="shared" si="108"/>
        <v>11</v>
      </c>
      <c r="DN26" s="229">
        <v>17</v>
      </c>
      <c r="DO26" s="229">
        <v>14</v>
      </c>
      <c r="DP26" s="108">
        <v>0</v>
      </c>
      <c r="DQ26" s="186">
        <v>15</v>
      </c>
      <c r="DR26" s="185">
        <f t="shared" si="109"/>
        <v>46</v>
      </c>
      <c r="DS26" s="3">
        <f>DN26*DS3</f>
        <v>17</v>
      </c>
      <c r="DT26" s="3">
        <f>DO26*DT3</f>
        <v>14</v>
      </c>
      <c r="DU26" s="85">
        <f t="shared" si="534"/>
        <v>0</v>
      </c>
      <c r="DV26" s="3">
        <f>DQ26*DV3</f>
        <v>15</v>
      </c>
      <c r="DW26" s="88">
        <f t="shared" si="397"/>
        <v>46</v>
      </c>
      <c r="DX26" s="29">
        <f t="shared" si="398"/>
        <v>565</v>
      </c>
      <c r="DY26" s="38">
        <v>0</v>
      </c>
      <c r="DZ26" s="89">
        <f t="shared" si="399"/>
        <v>565</v>
      </c>
      <c r="EA26" s="93">
        <f t="shared" si="400"/>
        <v>1096</v>
      </c>
      <c r="EB26" s="96">
        <v>21</v>
      </c>
      <c r="EC26" s="109">
        <v>0</v>
      </c>
      <c r="ED26" s="109">
        <v>0</v>
      </c>
      <c r="EE26" s="109">
        <v>0</v>
      </c>
      <c r="EF26" s="105">
        <f t="shared" ref="EF26" si="574">SUM(EC26:EE26)</f>
        <v>0</v>
      </c>
      <c r="EG26" s="105">
        <f>EC26*EG4</f>
        <v>0</v>
      </c>
      <c r="EH26" s="105">
        <f t="shared" ref="EH26" si="575">ED26*EH4</f>
        <v>0</v>
      </c>
      <c r="EI26" s="105">
        <f t="shared" ref="EI26" si="576">EE26*EI4</f>
        <v>0</v>
      </c>
      <c r="EJ26" s="105">
        <f t="shared" ref="EJ26" si="577">SUM(EG26:EI26)</f>
        <v>0</v>
      </c>
      <c r="EK26" s="109">
        <v>0</v>
      </c>
      <c r="EL26" s="109">
        <v>0</v>
      </c>
      <c r="EM26" s="109">
        <v>0</v>
      </c>
      <c r="EN26" s="106">
        <f t="shared" ref="EN26" si="578">EM26+EL26+EK26</f>
        <v>0</v>
      </c>
      <c r="EO26" s="105">
        <f>EK26*EO4</f>
        <v>0</v>
      </c>
      <c r="EP26" s="105">
        <f t="shared" ref="EP26" si="579">EL26*EP4</f>
        <v>0</v>
      </c>
      <c r="EQ26" s="105">
        <f t="shared" ref="EQ26" si="580">EM26*EQ4</f>
        <v>0</v>
      </c>
      <c r="ER26" s="106">
        <f t="shared" ref="ER26" si="581">EQ26+EP26+EO26</f>
        <v>0</v>
      </c>
      <c r="ES26" s="107">
        <f t="shared" si="125"/>
        <v>0</v>
      </c>
      <c r="ET26" s="105">
        <v>0</v>
      </c>
      <c r="EU26" s="105">
        <f t="shared" ref="EU26" si="582">EQ26*EU4</f>
        <v>0</v>
      </c>
      <c r="EV26" s="105">
        <f t="shared" ref="EV26" si="583">ER26*EV4</f>
        <v>0</v>
      </c>
      <c r="EW26" s="85">
        <f t="shared" ref="EW26" si="584">ET26+EU26+EV26</f>
        <v>0</v>
      </c>
      <c r="EX26" s="105">
        <f>ET26*EX4</f>
        <v>0</v>
      </c>
      <c r="EY26" s="105">
        <f t="shared" ref="EY26" si="585">EU26*EY4</f>
        <v>0</v>
      </c>
      <c r="EZ26" s="105">
        <f t="shared" ref="EZ26" si="586">EV26*EZ4</f>
        <v>0</v>
      </c>
      <c r="FA26" s="85">
        <f t="shared" ref="FA26" si="587">EX26+EY26+EZ26</f>
        <v>0</v>
      </c>
      <c r="FB26" s="105">
        <f>EX26*FB3</f>
        <v>0</v>
      </c>
      <c r="FC26" s="105">
        <f t="shared" ref="FC26" si="588">EY26*FC4</f>
        <v>0</v>
      </c>
      <c r="FD26" s="105">
        <f t="shared" ref="FD26" si="589">EZ26*FD4</f>
        <v>0</v>
      </c>
      <c r="FE26" s="106">
        <f t="shared" ref="FE26" si="590">FB26+FC26+FD26</f>
        <v>0</v>
      </c>
      <c r="FF26" s="105">
        <f>FB26*FF4</f>
        <v>0</v>
      </c>
      <c r="FG26" s="105">
        <f t="shared" ref="FG26" si="591">FC26*FG4</f>
        <v>0</v>
      </c>
      <c r="FH26" s="105">
        <f t="shared" ref="FH26" si="592">FD26*FH4</f>
        <v>0</v>
      </c>
      <c r="FI26" s="85">
        <f t="shared" ref="FI26" si="593">FF26+FG26+FH26</f>
        <v>0</v>
      </c>
      <c r="FJ26" s="107">
        <f t="shared" ref="FJ26" si="594">FA26+FI26</f>
        <v>0</v>
      </c>
      <c r="FK26" s="105">
        <v>0</v>
      </c>
      <c r="FL26" s="105">
        <f t="shared" ref="FL26" si="595">FH26*FL4</f>
        <v>0</v>
      </c>
      <c r="FM26" s="105">
        <f t="shared" ref="FM26" si="596">FI26*FM4</f>
        <v>0</v>
      </c>
      <c r="FN26" s="85">
        <f t="shared" ref="FN26" si="597">FK26+FL26+FM26</f>
        <v>0</v>
      </c>
      <c r="FO26" s="105">
        <f>FK26*FO4</f>
        <v>0</v>
      </c>
      <c r="FP26" s="105">
        <f t="shared" ref="FP26" si="598">FL26*FP4</f>
        <v>0</v>
      </c>
      <c r="FQ26" s="105">
        <f t="shared" ref="FQ26" si="599">FM26*FQ4</f>
        <v>0</v>
      </c>
      <c r="FR26" s="85">
        <f t="shared" ref="FR26" si="600">FO26+FP26+FQ26</f>
        <v>0</v>
      </c>
      <c r="FS26" s="108">
        <v>0</v>
      </c>
      <c r="FT26" s="108">
        <v>0</v>
      </c>
      <c r="FU26" s="109">
        <v>0</v>
      </c>
      <c r="FV26" s="85">
        <f t="shared" ref="FV26" si="601">FS26+FT26+FU26</f>
        <v>0</v>
      </c>
      <c r="FW26" s="108">
        <f>FS26*FW4</f>
        <v>0</v>
      </c>
      <c r="FX26" s="108">
        <f t="shared" ref="FX26" si="602">FT26*FX4</f>
        <v>0</v>
      </c>
      <c r="FY26" s="108">
        <f t="shared" ref="FY26" si="603">FU26*FY4</f>
        <v>0</v>
      </c>
      <c r="FZ26" s="85">
        <f t="shared" ref="FZ26" si="604">FW26+FX26+FY26</f>
        <v>0</v>
      </c>
      <c r="GA26" s="110">
        <v>0</v>
      </c>
      <c r="GB26" s="109">
        <v>0</v>
      </c>
      <c r="GC26" s="108">
        <v>0</v>
      </c>
      <c r="GD26" s="109">
        <v>0</v>
      </c>
      <c r="GE26" s="85">
        <f t="shared" ref="GE26" si="605">SUM(GA26:GD26)</f>
        <v>0</v>
      </c>
      <c r="GF26" s="105">
        <f>GA26*GF4</f>
        <v>0</v>
      </c>
      <c r="GG26" s="105">
        <f t="shared" ref="GG26" si="606">GB26*GG4</f>
        <v>0</v>
      </c>
      <c r="GH26" s="85">
        <f t="shared" ref="GH26" si="607">GC26*GH4</f>
        <v>0</v>
      </c>
      <c r="GI26" s="105">
        <f t="shared" ref="GI26" si="608">GD26*GI4</f>
        <v>0</v>
      </c>
      <c r="GJ26" s="85">
        <f t="shared" ref="GJ26" si="609">GF26+GG26+GH26+GI26</f>
        <v>0</v>
      </c>
      <c r="GK26" s="111">
        <f t="shared" ref="GK26" si="610">EJ26+ER26+FA26+FI26+FR26+FZ26+GJ26</f>
        <v>0</v>
      </c>
      <c r="GL26" s="112">
        <v>0</v>
      </c>
      <c r="GM26" s="113">
        <v>0</v>
      </c>
      <c r="GN26" s="93">
        <f t="shared" si="155"/>
        <v>1096</v>
      </c>
      <c r="GO26" s="6">
        <v>21</v>
      </c>
      <c r="GP26" s="28">
        <f t="shared" si="199"/>
        <v>65.238095238095241</v>
      </c>
      <c r="GQ26" s="3" t="s">
        <v>108</v>
      </c>
      <c r="GR26">
        <v>65.239999999999995</v>
      </c>
      <c r="GS26" s="211" t="e">
        <f>#REF!/1680*100</f>
        <v>#REF!</v>
      </c>
      <c r="II26" s="18"/>
      <c r="IJ26" s="18"/>
      <c r="IK26" s="18"/>
    </row>
    <row r="27" spans="1:245">
      <c r="II27" s="18"/>
      <c r="IJ27" s="18"/>
      <c r="IK27" s="18"/>
    </row>
    <row r="28" spans="1:245" ht="13.5" thickBot="1">
      <c r="C28" s="2"/>
      <c r="D28" s="320" t="s">
        <v>58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V28" s="320" t="s">
        <v>27</v>
      </c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N28" s="20"/>
      <c r="AO28" s="306" t="s">
        <v>92</v>
      </c>
      <c r="AP28" s="306"/>
      <c r="AQ28" s="306"/>
      <c r="AR28" s="306"/>
      <c r="AS28" s="306"/>
      <c r="AT28" s="306"/>
      <c r="AU28" s="306"/>
      <c r="AV28" s="306"/>
      <c r="AW28" s="306"/>
      <c r="AX28" s="3"/>
      <c r="AY28" s="311" t="s">
        <v>28</v>
      </c>
      <c r="AZ28" s="311"/>
      <c r="BA28" s="311"/>
      <c r="BB28" s="311"/>
      <c r="BC28" s="311"/>
      <c r="BD28" s="311"/>
      <c r="BE28" s="311"/>
      <c r="BF28" s="311"/>
      <c r="BG28" s="311"/>
      <c r="BH28" s="17"/>
      <c r="BI28" s="312" t="s">
        <v>29</v>
      </c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"/>
      <c r="BU28" s="311" t="s">
        <v>58</v>
      </c>
      <c r="BV28" s="311"/>
      <c r="BW28" s="311"/>
      <c r="BX28" s="311"/>
      <c r="BY28" s="311"/>
      <c r="BZ28" s="311"/>
      <c r="CA28" s="311"/>
      <c r="CB28" s="311"/>
      <c r="CC28" s="311"/>
      <c r="CD28" s="17"/>
      <c r="CE28" s="312" t="s">
        <v>27</v>
      </c>
      <c r="CF28" s="312"/>
      <c r="CG28" s="312"/>
      <c r="CH28" s="312"/>
      <c r="CI28" s="312"/>
      <c r="CJ28" s="312"/>
      <c r="CK28" s="312"/>
      <c r="CL28" s="312"/>
      <c r="CM28" s="312"/>
      <c r="CN28" s="20"/>
      <c r="CO28" s="315" t="s">
        <v>32</v>
      </c>
      <c r="CP28" s="315"/>
      <c r="CQ28" s="315"/>
      <c r="CR28" s="315"/>
      <c r="CS28" s="315"/>
      <c r="CT28" s="17"/>
      <c r="CU28" s="319" t="s">
        <v>138</v>
      </c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</row>
    <row r="29" spans="1:245">
      <c r="D29" s="307" t="s">
        <v>114</v>
      </c>
      <c r="E29" s="307"/>
      <c r="F29" s="307"/>
      <c r="G29" s="307"/>
      <c r="H29" s="307"/>
      <c r="I29" s="307"/>
      <c r="J29" s="307"/>
      <c r="K29" s="307"/>
      <c r="M29" s="307" t="s">
        <v>113</v>
      </c>
      <c r="N29" s="307"/>
      <c r="O29" s="307"/>
      <c r="P29" s="307"/>
      <c r="Q29" s="307"/>
      <c r="R29" s="307"/>
      <c r="S29" s="307"/>
      <c r="T29" s="307"/>
      <c r="V29" s="307" t="s">
        <v>115</v>
      </c>
      <c r="W29" s="307"/>
      <c r="X29" s="307"/>
      <c r="Y29" s="307"/>
      <c r="Z29" s="307"/>
      <c r="AA29" s="307"/>
      <c r="AB29" s="307"/>
      <c r="AC29" s="307"/>
      <c r="AE29" s="307" t="s">
        <v>116</v>
      </c>
      <c r="AF29" s="307"/>
      <c r="AG29" s="307"/>
      <c r="AH29" s="307"/>
      <c r="AI29" s="307"/>
      <c r="AJ29" s="307"/>
      <c r="AK29" s="307"/>
      <c r="AL29" s="307"/>
      <c r="AN29" s="20"/>
      <c r="AO29" s="307" t="s">
        <v>117</v>
      </c>
      <c r="AP29" s="307"/>
      <c r="AQ29" s="307"/>
      <c r="AR29" s="307"/>
      <c r="AS29" s="307"/>
      <c r="AT29" s="307"/>
      <c r="AU29" s="307"/>
      <c r="AV29" s="307"/>
      <c r="AW29" s="307"/>
      <c r="AY29" s="302" t="s">
        <v>97</v>
      </c>
      <c r="AZ29" s="302"/>
      <c r="BA29" s="302"/>
      <c r="BB29" s="302"/>
      <c r="BC29" s="302"/>
      <c r="BD29" s="302"/>
      <c r="BE29" s="302"/>
      <c r="BF29" s="302"/>
      <c r="BG29" s="302"/>
      <c r="BH29" s="17"/>
      <c r="BI29" s="307" t="s">
        <v>118</v>
      </c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"/>
      <c r="BU29" s="313" t="s">
        <v>30</v>
      </c>
      <c r="BV29" s="313"/>
      <c r="BW29" s="313"/>
      <c r="BX29" s="313"/>
      <c r="BY29" s="313"/>
      <c r="BZ29" s="313"/>
      <c r="CA29" s="313"/>
      <c r="CB29" s="313"/>
      <c r="CC29" s="313"/>
      <c r="CD29" s="17"/>
      <c r="CE29" s="314" t="s">
        <v>30</v>
      </c>
      <c r="CF29" s="314"/>
      <c r="CG29" s="314"/>
      <c r="CH29" s="314"/>
      <c r="CI29" s="314"/>
      <c r="CJ29" s="314"/>
      <c r="CK29" s="314"/>
      <c r="CL29" s="314"/>
      <c r="CM29" s="314"/>
      <c r="CN29" s="20"/>
      <c r="CO29" s="20"/>
      <c r="CP29" s="20"/>
      <c r="CQ29" s="17"/>
      <c r="CR29" s="17"/>
      <c r="CS29" s="17"/>
      <c r="CT29" s="17"/>
      <c r="CU29" s="233" t="s">
        <v>130</v>
      </c>
      <c r="CV29" s="321" t="s">
        <v>114</v>
      </c>
      <c r="CW29" s="322"/>
      <c r="CX29" s="322"/>
      <c r="CY29" s="322"/>
      <c r="CZ29" s="322"/>
      <c r="DA29" s="325" t="s">
        <v>113</v>
      </c>
      <c r="DB29" s="326"/>
      <c r="DC29" s="326"/>
      <c r="DD29" s="326"/>
      <c r="DE29" s="326"/>
      <c r="DF29" s="321" t="s">
        <v>115</v>
      </c>
      <c r="DG29" s="322"/>
      <c r="DH29" s="322"/>
      <c r="DI29" s="322"/>
      <c r="DJ29" s="323"/>
      <c r="DK29" s="325" t="s">
        <v>116</v>
      </c>
      <c r="DL29" s="326"/>
      <c r="DM29" s="326"/>
      <c r="DN29" s="326"/>
      <c r="DO29" s="326"/>
      <c r="DP29" s="321" t="s">
        <v>117</v>
      </c>
      <c r="DQ29" s="322"/>
      <c r="DR29" s="322"/>
      <c r="DS29" s="322"/>
      <c r="DT29" s="323"/>
      <c r="DU29" s="325" t="s">
        <v>97</v>
      </c>
      <c r="DV29" s="326"/>
      <c r="DW29" s="326"/>
      <c r="DX29" s="326"/>
      <c r="DY29" s="327"/>
      <c r="DZ29" s="321" t="s">
        <v>118</v>
      </c>
      <c r="EA29" s="322"/>
      <c r="EB29" s="322"/>
      <c r="EC29" s="322"/>
      <c r="ED29" s="323"/>
    </row>
    <row r="30" spans="1:245">
      <c r="D30" s="309" t="s">
        <v>25</v>
      </c>
      <c r="E30" s="309"/>
      <c r="F30" s="309"/>
      <c r="G30" s="309"/>
      <c r="H30" s="97" t="s">
        <v>26</v>
      </c>
      <c r="I30" s="98"/>
      <c r="J30" s="98"/>
      <c r="K30" s="77"/>
      <c r="M30" s="309" t="s">
        <v>25</v>
      </c>
      <c r="N30" s="309"/>
      <c r="O30" s="309"/>
      <c r="P30" s="309"/>
      <c r="Q30" s="97" t="s">
        <v>26</v>
      </c>
      <c r="R30" s="98"/>
      <c r="S30" s="98"/>
      <c r="T30" s="82"/>
      <c r="V30" s="309" t="s">
        <v>25</v>
      </c>
      <c r="W30" s="309"/>
      <c r="X30" s="309"/>
      <c r="Y30" s="309"/>
      <c r="Z30" s="97" t="s">
        <v>26</v>
      </c>
      <c r="AA30" s="98"/>
      <c r="AB30" s="98"/>
      <c r="AC30" s="82"/>
      <c r="AE30" s="309" t="s">
        <v>25</v>
      </c>
      <c r="AF30" s="309"/>
      <c r="AG30" s="309"/>
      <c r="AH30" s="309"/>
      <c r="AI30" s="97" t="s">
        <v>26</v>
      </c>
      <c r="AJ30" s="98"/>
      <c r="AK30" s="98"/>
      <c r="AL30" s="82"/>
      <c r="AO30" s="309" t="s">
        <v>25</v>
      </c>
      <c r="AP30" s="309"/>
      <c r="AQ30" s="309"/>
      <c r="AR30" s="309"/>
      <c r="AT30" s="310" t="s">
        <v>26</v>
      </c>
      <c r="AU30" s="310"/>
      <c r="AV30" s="310"/>
      <c r="AW30" s="310"/>
      <c r="AY30" s="309" t="s">
        <v>25</v>
      </c>
      <c r="AZ30" s="309"/>
      <c r="BA30" s="309"/>
      <c r="BB30" s="309"/>
      <c r="BD30" s="310" t="s">
        <v>26</v>
      </c>
      <c r="BE30" s="310"/>
      <c r="BF30" s="310"/>
      <c r="BG30" s="310"/>
      <c r="BI30" s="309" t="s">
        <v>25</v>
      </c>
      <c r="BJ30" s="309"/>
      <c r="BK30" s="309"/>
      <c r="BL30" s="309"/>
      <c r="BM30" s="309"/>
      <c r="BO30" s="310" t="s">
        <v>26</v>
      </c>
      <c r="BP30" s="310"/>
      <c r="BQ30" s="310"/>
      <c r="BR30" s="310"/>
      <c r="BS30" s="310"/>
      <c r="BU30" s="309" t="s">
        <v>25</v>
      </c>
      <c r="BV30" s="309"/>
      <c r="BW30" s="309"/>
      <c r="BX30" s="309"/>
      <c r="BZ30" s="310" t="s">
        <v>26</v>
      </c>
      <c r="CA30" s="310"/>
      <c r="CB30" s="310"/>
      <c r="CC30" s="310"/>
      <c r="CE30" s="309" t="s">
        <v>25</v>
      </c>
      <c r="CF30" s="309"/>
      <c r="CG30" s="309"/>
      <c r="CH30" s="309"/>
      <c r="CJ30" s="310" t="s">
        <v>26</v>
      </c>
      <c r="CK30" s="310"/>
      <c r="CL30" s="310"/>
      <c r="CM30" s="310"/>
      <c r="CO30" s="59">
        <v>1</v>
      </c>
      <c r="CP30" s="65"/>
      <c r="CQ30" s="60" t="s">
        <v>31</v>
      </c>
      <c r="CR30" s="65"/>
      <c r="CS30" s="66">
        <v>3</v>
      </c>
      <c r="CU30" s="231">
        <v>1</v>
      </c>
      <c r="CV30" s="285" t="s">
        <v>131</v>
      </c>
      <c r="CW30" s="324"/>
      <c r="CX30" s="324"/>
      <c r="CY30" s="324"/>
      <c r="CZ30" s="254">
        <v>290</v>
      </c>
      <c r="DA30" s="285" t="s">
        <v>51</v>
      </c>
      <c r="DB30" s="324"/>
      <c r="DC30" s="324"/>
      <c r="DD30" s="324"/>
      <c r="DE30" s="254">
        <v>292</v>
      </c>
      <c r="DF30" s="285" t="s">
        <v>131</v>
      </c>
      <c r="DG30" s="324"/>
      <c r="DH30" s="324"/>
      <c r="DI30" s="324"/>
      <c r="DJ30" s="249">
        <v>296</v>
      </c>
      <c r="DK30" s="285" t="s">
        <v>131</v>
      </c>
      <c r="DL30" s="333"/>
      <c r="DM30" s="333"/>
      <c r="DN30" s="333"/>
      <c r="DO30" s="255">
        <v>298</v>
      </c>
      <c r="DP30" s="285" t="s">
        <v>55</v>
      </c>
      <c r="DQ30" s="324"/>
      <c r="DR30" s="324"/>
      <c r="DS30" s="324"/>
      <c r="DT30" s="250">
        <v>214</v>
      </c>
      <c r="DU30" s="285" t="s">
        <v>62</v>
      </c>
      <c r="DV30" s="324"/>
      <c r="DW30" s="324"/>
      <c r="DX30" s="324"/>
      <c r="DY30" s="250">
        <v>36</v>
      </c>
      <c r="DZ30" s="285" t="s">
        <v>131</v>
      </c>
      <c r="EA30" s="324"/>
      <c r="EB30" s="324"/>
      <c r="EC30" s="324"/>
      <c r="ED30" s="250">
        <v>106</v>
      </c>
      <c r="EL30" s="329"/>
      <c r="EM30" s="329"/>
      <c r="EN30" s="329"/>
      <c r="EO30" s="329"/>
      <c r="EP30" s="329"/>
      <c r="EQ30" s="329"/>
      <c r="ER30" s="329"/>
      <c r="ES30" s="329"/>
      <c r="ET30" s="329"/>
      <c r="EU30" s="329"/>
      <c r="EV30" s="329"/>
      <c r="EW30" s="329"/>
      <c r="EX30" s="329"/>
      <c r="EY30" s="329"/>
      <c r="EZ30" s="329"/>
      <c r="FA30" s="329"/>
      <c r="FB30" s="329"/>
      <c r="FC30" s="329"/>
      <c r="FD30" s="329"/>
      <c r="FE30" s="329"/>
      <c r="FF30" s="329"/>
      <c r="FG30" s="329"/>
      <c r="FH30" s="329"/>
      <c r="FI30" s="329"/>
      <c r="FJ30" s="329"/>
      <c r="FK30" s="329"/>
      <c r="FL30" s="329"/>
      <c r="FM30" s="329"/>
      <c r="II30" s="3"/>
      <c r="IJ30" s="3"/>
      <c r="IK30" s="3"/>
    </row>
    <row r="31" spans="1:245">
      <c r="D31" s="99" t="s">
        <v>2</v>
      </c>
      <c r="E31" s="99" t="s">
        <v>3</v>
      </c>
      <c r="F31" s="99" t="s">
        <v>8</v>
      </c>
      <c r="G31" s="100" t="s">
        <v>4</v>
      </c>
      <c r="H31" s="100" t="s">
        <v>2</v>
      </c>
      <c r="I31" s="99" t="s">
        <v>3</v>
      </c>
      <c r="J31" s="99" t="s">
        <v>8</v>
      </c>
      <c r="K31" s="100" t="s">
        <v>4</v>
      </c>
      <c r="L31" s="99"/>
      <c r="M31" s="99" t="s">
        <v>2</v>
      </c>
      <c r="N31" s="99" t="s">
        <v>3</v>
      </c>
      <c r="O31" s="99" t="s">
        <v>8</v>
      </c>
      <c r="P31" s="100" t="s">
        <v>4</v>
      </c>
      <c r="Q31" s="100" t="s">
        <v>2</v>
      </c>
      <c r="R31" s="99" t="s">
        <v>3</v>
      </c>
      <c r="S31" s="99" t="s">
        <v>8</v>
      </c>
      <c r="T31" s="100" t="s">
        <v>4</v>
      </c>
      <c r="V31" s="6" t="s">
        <v>5</v>
      </c>
      <c r="W31" s="6" t="s">
        <v>6</v>
      </c>
      <c r="X31" s="6" t="s">
        <v>8</v>
      </c>
      <c r="Y31" s="12" t="s">
        <v>4</v>
      </c>
      <c r="Z31" s="6" t="s">
        <v>5</v>
      </c>
      <c r="AA31" s="6" t="s">
        <v>6</v>
      </c>
      <c r="AB31" s="6" t="s">
        <v>8</v>
      </c>
      <c r="AC31" s="12" t="s">
        <v>4</v>
      </c>
      <c r="AE31" s="6" t="s">
        <v>5</v>
      </c>
      <c r="AF31" s="6" t="s">
        <v>6</v>
      </c>
      <c r="AG31" s="6" t="s">
        <v>8</v>
      </c>
      <c r="AH31" s="12" t="s">
        <v>4</v>
      </c>
      <c r="AI31" s="6" t="s">
        <v>5</v>
      </c>
      <c r="AJ31" s="6" t="s">
        <v>6</v>
      </c>
      <c r="AK31" s="6" t="s">
        <v>8</v>
      </c>
      <c r="AL31" s="12" t="s">
        <v>4</v>
      </c>
      <c r="AO31" s="7" t="s">
        <v>7</v>
      </c>
      <c r="AP31" s="7" t="s">
        <v>91</v>
      </c>
      <c r="AQ31" s="7" t="s">
        <v>8</v>
      </c>
      <c r="AR31" s="32" t="s">
        <v>4</v>
      </c>
      <c r="AT31" s="6" t="s">
        <v>7</v>
      </c>
      <c r="AU31" s="6" t="s">
        <v>91</v>
      </c>
      <c r="AV31" s="6" t="s">
        <v>8</v>
      </c>
      <c r="AW31" s="12" t="s">
        <v>4</v>
      </c>
      <c r="AY31" s="7" t="s">
        <v>15</v>
      </c>
      <c r="AZ31" s="7" t="s">
        <v>16</v>
      </c>
      <c r="BA31" s="7" t="s">
        <v>8</v>
      </c>
      <c r="BB31" s="32" t="s">
        <v>4</v>
      </c>
      <c r="BD31" s="6" t="s">
        <v>15</v>
      </c>
      <c r="BE31" s="6" t="s">
        <v>16</v>
      </c>
      <c r="BF31" s="6" t="s">
        <v>8</v>
      </c>
      <c r="BG31" s="12" t="s">
        <v>4</v>
      </c>
      <c r="BI31" s="7" t="s">
        <v>2</v>
      </c>
      <c r="BJ31" s="7" t="s">
        <v>3</v>
      </c>
      <c r="BK31" s="7" t="s">
        <v>17</v>
      </c>
      <c r="BL31" s="7" t="s">
        <v>8</v>
      </c>
      <c r="BM31" s="32" t="s">
        <v>4</v>
      </c>
      <c r="BO31" s="6" t="s">
        <v>2</v>
      </c>
      <c r="BP31" s="6" t="s">
        <v>3</v>
      </c>
      <c r="BQ31" s="6" t="s">
        <v>17</v>
      </c>
      <c r="BR31" s="6" t="s">
        <v>8</v>
      </c>
      <c r="BS31" s="12" t="s">
        <v>4</v>
      </c>
      <c r="BU31" s="7" t="s">
        <v>2</v>
      </c>
      <c r="BV31" s="7" t="s">
        <v>3</v>
      </c>
      <c r="BW31" s="7" t="s">
        <v>8</v>
      </c>
      <c r="BX31" s="32" t="s">
        <v>4</v>
      </c>
      <c r="BZ31" s="7" t="s">
        <v>2</v>
      </c>
      <c r="CA31" s="7" t="s">
        <v>3</v>
      </c>
      <c r="CB31" s="7" t="s">
        <v>8</v>
      </c>
      <c r="CC31" s="32" t="s">
        <v>4</v>
      </c>
      <c r="CE31" s="7" t="s">
        <v>5</v>
      </c>
      <c r="CF31" s="7" t="s">
        <v>6</v>
      </c>
      <c r="CG31" s="7" t="s">
        <v>8</v>
      </c>
      <c r="CH31" s="32" t="s">
        <v>4</v>
      </c>
      <c r="CJ31" s="6" t="s">
        <v>5</v>
      </c>
      <c r="CK31" s="6" t="s">
        <v>6</v>
      </c>
      <c r="CL31" s="6" t="s">
        <v>8</v>
      </c>
      <c r="CM31" s="12" t="s">
        <v>4</v>
      </c>
      <c r="CU31" s="231">
        <v>2</v>
      </c>
      <c r="CV31" s="285" t="s">
        <v>51</v>
      </c>
      <c r="CW31" s="324"/>
      <c r="CX31" s="324"/>
      <c r="CY31" s="324"/>
      <c r="CZ31" s="254">
        <v>286</v>
      </c>
      <c r="DA31" s="285" t="s">
        <v>87</v>
      </c>
      <c r="DB31" s="324"/>
      <c r="DC31" s="324"/>
      <c r="DD31" s="324"/>
      <c r="DE31" s="254">
        <v>288</v>
      </c>
      <c r="DF31" s="285" t="s">
        <v>51</v>
      </c>
      <c r="DG31" s="324"/>
      <c r="DH31" s="324"/>
      <c r="DI31" s="324"/>
      <c r="DJ31" s="249">
        <v>292</v>
      </c>
      <c r="DK31" s="285" t="s">
        <v>62</v>
      </c>
      <c r="DL31" s="333"/>
      <c r="DM31" s="333"/>
      <c r="DN31" s="333"/>
      <c r="DO31" s="255">
        <v>296</v>
      </c>
      <c r="DP31" s="285" t="s">
        <v>63</v>
      </c>
      <c r="DQ31" s="324"/>
      <c r="DR31" s="324"/>
      <c r="DS31" s="324"/>
      <c r="DT31" s="250">
        <v>212</v>
      </c>
      <c r="DU31" s="285" t="s">
        <v>49</v>
      </c>
      <c r="DV31" s="324"/>
      <c r="DW31" s="324"/>
      <c r="DX31" s="324"/>
      <c r="DY31" s="250">
        <v>36</v>
      </c>
      <c r="DZ31" s="285" t="s">
        <v>62</v>
      </c>
      <c r="EA31" s="324"/>
      <c r="EB31" s="324"/>
      <c r="EC31" s="324"/>
      <c r="ED31" s="250">
        <v>106</v>
      </c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29"/>
      <c r="EZ31" s="329"/>
      <c r="FA31" s="329"/>
      <c r="FB31" s="329"/>
      <c r="FC31" s="329"/>
      <c r="FD31" s="329"/>
      <c r="FE31" s="329"/>
      <c r="FF31" s="329"/>
      <c r="FG31" s="329"/>
      <c r="FH31" s="329"/>
      <c r="FI31" s="329"/>
      <c r="FJ31" s="329"/>
      <c r="FK31" s="329"/>
      <c r="FL31" s="329"/>
      <c r="FM31" s="329"/>
      <c r="II31" s="3"/>
      <c r="IJ31" s="3"/>
      <c r="IK31" s="3"/>
    </row>
    <row r="32" spans="1:245">
      <c r="C32" s="234" t="s">
        <v>109</v>
      </c>
      <c r="D32">
        <f>H6+BT6</f>
        <v>148</v>
      </c>
      <c r="E32">
        <f t="shared" ref="E32:F32" si="611">I6+BU6</f>
        <v>74</v>
      </c>
      <c r="F32">
        <f t="shared" si="611"/>
        <v>68</v>
      </c>
      <c r="G32" s="33">
        <f>D32+E32+F32</f>
        <v>290</v>
      </c>
      <c r="H32">
        <f t="shared" ref="H32:H52" si="612">D32+EG6</f>
        <v>244</v>
      </c>
      <c r="I32">
        <f t="shared" ref="I32:I52" si="613">E32+EH6</f>
        <v>118</v>
      </c>
      <c r="J32">
        <f t="shared" ref="J32:J52" si="614">F32+EI6</f>
        <v>114</v>
      </c>
      <c r="K32" s="33">
        <f>H32+I32+J32</f>
        <v>476</v>
      </c>
      <c r="L32" s="99"/>
      <c r="M32">
        <f>P6+CB6</f>
        <v>144</v>
      </c>
      <c r="N32">
        <f t="shared" ref="N32:O47" si="615">Q6+CC6</f>
        <v>72</v>
      </c>
      <c r="O32">
        <f t="shared" si="615"/>
        <v>70</v>
      </c>
      <c r="P32" s="33">
        <f>M32+N32+O32</f>
        <v>286</v>
      </c>
      <c r="Q32">
        <f t="shared" ref="Q32:Q52" si="616">M32+EO6</f>
        <v>240</v>
      </c>
      <c r="R32">
        <f t="shared" ref="R32:R52" si="617">N32+EP6</f>
        <v>118</v>
      </c>
      <c r="S32">
        <f t="shared" ref="S32:S52" si="618">O32+EQ6</f>
        <v>118</v>
      </c>
      <c r="T32" s="33">
        <f>Q32+R32+S32</f>
        <v>476</v>
      </c>
      <c r="V32">
        <f>Y6+CK6</f>
        <v>148</v>
      </c>
      <c r="W32">
        <f t="shared" ref="W32:X47" si="619">Z6+CL6</f>
        <v>74</v>
      </c>
      <c r="X32">
        <f t="shared" si="619"/>
        <v>74</v>
      </c>
      <c r="Y32" s="33">
        <f>V32+W32+X32</f>
        <v>296</v>
      </c>
      <c r="Z32">
        <f t="shared" ref="Z32:Z52" si="620">V32+EX6</f>
        <v>248</v>
      </c>
      <c r="AA32">
        <f t="shared" ref="AA32:AA52" si="621">W32+EY6</f>
        <v>124</v>
      </c>
      <c r="AB32">
        <f t="shared" ref="AB32:AB52" si="622">X32+EZ6</f>
        <v>124</v>
      </c>
      <c r="AC32" s="33">
        <f>Z32+AA32+AB32</f>
        <v>496</v>
      </c>
      <c r="AE32">
        <f>AG6+CS6</f>
        <v>148</v>
      </c>
      <c r="AF32">
        <f t="shared" ref="AF32:AG32" si="623">AH6+CT6</f>
        <v>74</v>
      </c>
      <c r="AG32">
        <f t="shared" si="623"/>
        <v>76</v>
      </c>
      <c r="AH32" s="33">
        <f>AE32+AF32+AG32</f>
        <v>298</v>
      </c>
      <c r="AI32">
        <f t="shared" ref="AI32:AI52" si="624">AE32+FF6</f>
        <v>248</v>
      </c>
      <c r="AJ32">
        <f t="shared" ref="AJ32:AK32" si="625">AF32+FG6</f>
        <v>124</v>
      </c>
      <c r="AK32">
        <f t="shared" si="625"/>
        <v>126</v>
      </c>
      <c r="AL32" s="33">
        <f>AI32+AJ32+AK32</f>
        <v>498</v>
      </c>
      <c r="AO32">
        <f>AP6+DB6</f>
        <v>56</v>
      </c>
      <c r="AP32">
        <f t="shared" ref="AP32:AQ47" si="626">AQ6+DC6</f>
        <v>56</v>
      </c>
      <c r="AQ32">
        <f t="shared" si="626"/>
        <v>64</v>
      </c>
      <c r="AR32" s="33">
        <f>AO32+AP32+AQ32</f>
        <v>176</v>
      </c>
      <c r="AS32" s="27"/>
      <c r="AT32">
        <f t="shared" ref="AT32:AT52" si="627">AO32+FO6</f>
        <v>100</v>
      </c>
      <c r="AU32">
        <f t="shared" ref="AU32:AU52" si="628">AP32+FP6</f>
        <v>98</v>
      </c>
      <c r="AV32">
        <f t="shared" ref="AV32:AV52" si="629">AQ32+FQ6</f>
        <v>110</v>
      </c>
      <c r="AW32" s="33">
        <f>AT32+AU32+AV32</f>
        <v>308</v>
      </c>
      <c r="AX32" s="27"/>
      <c r="AY32">
        <f>AT6+DF6</f>
        <v>0</v>
      </c>
      <c r="AZ32">
        <f t="shared" ref="AZ32:BA47" si="630">AU6+DG6</f>
        <v>0</v>
      </c>
      <c r="BA32">
        <f t="shared" si="630"/>
        <v>35</v>
      </c>
      <c r="BB32" s="33">
        <f>SUM(AY32:BA32)</f>
        <v>35</v>
      </c>
      <c r="BD32">
        <f t="shared" ref="BD32:BD52" si="631">AY32+FS6</f>
        <v>0</v>
      </c>
      <c r="BE32">
        <f t="shared" ref="BE32:BE52" si="632">AZ32+FT6</f>
        <v>0</v>
      </c>
      <c r="BF32">
        <f t="shared" ref="BF32:BF52" si="633">BA32+FY6</f>
        <v>60</v>
      </c>
      <c r="BG32" s="33">
        <f>SUM(BD32:BF32)</f>
        <v>60</v>
      </c>
      <c r="BI32">
        <f>BG6+DS6</f>
        <v>37</v>
      </c>
      <c r="BJ32">
        <f t="shared" ref="BJ32:BL47" si="634">BH6+DT6</f>
        <v>34</v>
      </c>
      <c r="BK32">
        <f t="shared" si="634"/>
        <v>0</v>
      </c>
      <c r="BL32">
        <f t="shared" si="634"/>
        <v>35</v>
      </c>
      <c r="BM32" s="33">
        <f>SUM(BI32:BL32)</f>
        <v>106</v>
      </c>
      <c r="BO32">
        <f t="shared" ref="BO32:BO52" si="635">BI32+GF6</f>
        <v>61</v>
      </c>
      <c r="BP32">
        <f t="shared" ref="BP32:BP52" si="636">BJ32+GG6</f>
        <v>58</v>
      </c>
      <c r="BQ32">
        <f t="shared" ref="BQ32:BQ52" si="637">BK32+GH6</f>
        <v>0</v>
      </c>
      <c r="BR32">
        <f t="shared" ref="BR32:BR52" si="638">BL32+GI6</f>
        <v>60</v>
      </c>
      <c r="BS32" s="33">
        <f>SUM(BO32:BR32)</f>
        <v>179</v>
      </c>
      <c r="BT32" s="27"/>
      <c r="BU32">
        <f>D32+M32</f>
        <v>292</v>
      </c>
      <c r="BV32">
        <f t="shared" ref="BV32:BW47" si="639">E32+N32</f>
        <v>146</v>
      </c>
      <c r="BW32">
        <f t="shared" si="639"/>
        <v>138</v>
      </c>
      <c r="BX32" s="33">
        <f>SUM(BU32:BW32)</f>
        <v>576</v>
      </c>
      <c r="BZ32">
        <f>H32+Q32</f>
        <v>484</v>
      </c>
      <c r="CA32">
        <f t="shared" ref="CA32:CB47" si="640">I32+R32</f>
        <v>236</v>
      </c>
      <c r="CB32">
        <f t="shared" si="640"/>
        <v>232</v>
      </c>
      <c r="CC32" s="33">
        <f>SUM(BZ32:CB32)</f>
        <v>952</v>
      </c>
      <c r="CE32">
        <f>V32+AE32</f>
        <v>296</v>
      </c>
      <c r="CF32">
        <f t="shared" ref="CF32:CG47" si="641">W32+AF32</f>
        <v>148</v>
      </c>
      <c r="CG32">
        <f t="shared" si="641"/>
        <v>150</v>
      </c>
      <c r="CH32" s="33">
        <f>SUM(CE32:CG32)</f>
        <v>594</v>
      </c>
      <c r="CJ32">
        <f>Z32+AI32</f>
        <v>496</v>
      </c>
      <c r="CK32">
        <f t="shared" ref="CK32:CL47" si="642">AA32+AJ32</f>
        <v>248</v>
      </c>
      <c r="CL32">
        <f t="shared" si="642"/>
        <v>250</v>
      </c>
      <c r="CM32" s="33">
        <f>SUM(CJ32:CL32)</f>
        <v>994</v>
      </c>
      <c r="CO32" s="34">
        <f>J6+R6+AA6+AI6+AR6+AZ6+BJ6</f>
        <v>199</v>
      </c>
      <c r="CQ32" s="36">
        <f>AQ32+BA32+BL32+BW32+CG32</f>
        <v>422</v>
      </c>
      <c r="CS32" s="35">
        <f>AV32+BF32+BR32+CB32+CL32</f>
        <v>712</v>
      </c>
      <c r="CU32" s="231">
        <v>3</v>
      </c>
      <c r="CV32" s="285" t="s">
        <v>49</v>
      </c>
      <c r="CW32" s="324"/>
      <c r="CX32" s="324"/>
      <c r="CY32" s="324"/>
      <c r="CZ32" s="254">
        <v>284</v>
      </c>
      <c r="DA32" s="285" t="s">
        <v>131</v>
      </c>
      <c r="DB32" s="324"/>
      <c r="DC32" s="324"/>
      <c r="DD32" s="324"/>
      <c r="DE32" s="254">
        <v>286</v>
      </c>
      <c r="DF32" s="285" t="s">
        <v>62</v>
      </c>
      <c r="DG32" s="324"/>
      <c r="DH32" s="324"/>
      <c r="DI32" s="324"/>
      <c r="DJ32" s="249">
        <v>284</v>
      </c>
      <c r="DK32" s="285" t="s">
        <v>51</v>
      </c>
      <c r="DL32" s="333"/>
      <c r="DM32" s="333"/>
      <c r="DN32" s="333"/>
      <c r="DO32" s="255">
        <v>296</v>
      </c>
      <c r="DP32" s="285" t="s">
        <v>49</v>
      </c>
      <c r="DQ32" s="324"/>
      <c r="DR32" s="324"/>
      <c r="DS32" s="324"/>
      <c r="DT32" s="250">
        <v>210</v>
      </c>
      <c r="DU32" s="285" t="s">
        <v>131</v>
      </c>
      <c r="DV32" s="324"/>
      <c r="DW32" s="324"/>
      <c r="DX32" s="324"/>
      <c r="DY32" s="250">
        <v>35</v>
      </c>
      <c r="DZ32" s="285" t="s">
        <v>51</v>
      </c>
      <c r="EA32" s="324"/>
      <c r="EB32" s="324"/>
      <c r="EC32" s="324"/>
      <c r="ED32" s="250">
        <v>104</v>
      </c>
      <c r="EL32" s="329"/>
      <c r="EM32" s="329"/>
      <c r="EN32" s="329"/>
      <c r="EO32" s="329"/>
      <c r="EP32" s="329"/>
      <c r="EQ32" s="329"/>
      <c r="ER32" s="329"/>
      <c r="ES32" s="329"/>
      <c r="ET32" s="329"/>
      <c r="EU32" s="329"/>
      <c r="EV32" s="329"/>
      <c r="EW32" s="329"/>
      <c r="EX32" s="329"/>
      <c r="EY32" s="329"/>
      <c r="EZ32" s="329"/>
      <c r="FA32" s="329"/>
      <c r="FB32" s="329"/>
      <c r="FC32" s="329"/>
      <c r="FD32" s="329"/>
      <c r="FE32" s="329"/>
      <c r="FF32" s="329"/>
      <c r="FG32" s="329"/>
      <c r="FH32" s="329"/>
      <c r="FI32" s="329"/>
      <c r="FJ32" s="329"/>
      <c r="FK32" s="329"/>
      <c r="FL32" s="329"/>
      <c r="FM32" s="329"/>
      <c r="II32" s="3"/>
      <c r="IJ32" s="3"/>
      <c r="IK32" s="3"/>
    </row>
    <row r="33" spans="3:245">
      <c r="C33" s="234" t="s">
        <v>62</v>
      </c>
      <c r="D33">
        <f t="shared" ref="D33:D52" si="643">H7+BT7</f>
        <v>140</v>
      </c>
      <c r="E33">
        <f t="shared" ref="E33:E52" si="644">I7+BU7</f>
        <v>70</v>
      </c>
      <c r="F33">
        <f t="shared" ref="F33:F52" si="645">J7+BV7</f>
        <v>68</v>
      </c>
      <c r="G33" s="33">
        <f t="shared" ref="G33:G51" si="646">D33+E33+F33</f>
        <v>278</v>
      </c>
      <c r="H33">
        <f t="shared" si="612"/>
        <v>232</v>
      </c>
      <c r="I33">
        <f t="shared" si="613"/>
        <v>116</v>
      </c>
      <c r="J33">
        <f t="shared" si="614"/>
        <v>116</v>
      </c>
      <c r="K33" s="33">
        <f t="shared" ref="K33:K51" si="647">H33+I33+J33</f>
        <v>464</v>
      </c>
      <c r="L33" s="99"/>
      <c r="M33">
        <f t="shared" ref="M33:M51" si="648">P7+CB7</f>
        <v>140</v>
      </c>
      <c r="N33">
        <f t="shared" si="615"/>
        <v>74</v>
      </c>
      <c r="O33">
        <f t="shared" si="615"/>
        <v>70</v>
      </c>
      <c r="P33" s="33">
        <f t="shared" ref="P33:P51" si="649">M33+N33+O33</f>
        <v>284</v>
      </c>
      <c r="Q33">
        <f t="shared" si="616"/>
        <v>236</v>
      </c>
      <c r="R33">
        <f t="shared" si="617"/>
        <v>122</v>
      </c>
      <c r="S33">
        <f t="shared" si="618"/>
        <v>118</v>
      </c>
      <c r="T33" s="33">
        <f t="shared" ref="T33:T51" si="650">Q33+R33+S33</f>
        <v>476</v>
      </c>
      <c r="V33">
        <f t="shared" ref="V33:V51" si="651">Y7+CK7</f>
        <v>136</v>
      </c>
      <c r="W33">
        <f t="shared" si="619"/>
        <v>74</v>
      </c>
      <c r="X33">
        <f t="shared" si="619"/>
        <v>74</v>
      </c>
      <c r="Y33" s="33">
        <f t="shared" ref="Y33:Y51" si="652">V33+W33+X33</f>
        <v>284</v>
      </c>
      <c r="Z33">
        <f t="shared" si="620"/>
        <v>228</v>
      </c>
      <c r="AA33">
        <f t="shared" si="621"/>
        <v>124</v>
      </c>
      <c r="AB33">
        <f t="shared" si="622"/>
        <v>122</v>
      </c>
      <c r="AC33" s="33">
        <f t="shared" ref="AC33:AC51" si="653">Z33+AA33+AB33</f>
        <v>474</v>
      </c>
      <c r="AE33">
        <f t="shared" ref="AE33:AE51" si="654">AG7+CS7</f>
        <v>148</v>
      </c>
      <c r="AF33">
        <f t="shared" ref="AF33:AF51" si="655">AH7+CT7</f>
        <v>74</v>
      </c>
      <c r="AG33">
        <f t="shared" ref="AG33:AG51" si="656">AI7+CU7</f>
        <v>74</v>
      </c>
      <c r="AH33" s="33">
        <f t="shared" ref="AH33:AH51" si="657">AE33+AF33+AG33</f>
        <v>296</v>
      </c>
      <c r="AI33">
        <f t="shared" si="624"/>
        <v>244</v>
      </c>
      <c r="AJ33">
        <f t="shared" ref="AJ33:AJ52" si="658">AF33+FG7</f>
        <v>122</v>
      </c>
      <c r="AK33">
        <f t="shared" ref="AK33:AK52" si="659">AG33+FH7</f>
        <v>122</v>
      </c>
      <c r="AL33" s="33">
        <f t="shared" ref="AL33:AL51" si="660">AI33+AJ33+AK33</f>
        <v>488</v>
      </c>
      <c r="AO33">
        <f t="shared" ref="AO33:AO51" si="661">AP7+DB7</f>
        <v>68</v>
      </c>
      <c r="AP33">
        <f t="shared" si="626"/>
        <v>68</v>
      </c>
      <c r="AQ33">
        <f t="shared" si="626"/>
        <v>68</v>
      </c>
      <c r="AR33" s="33">
        <f t="shared" ref="AR33:AR51" si="662">AO33+AP33+AQ33</f>
        <v>204</v>
      </c>
      <c r="AS33" s="27"/>
      <c r="AT33">
        <f t="shared" si="627"/>
        <v>110</v>
      </c>
      <c r="AU33">
        <f t="shared" si="628"/>
        <v>108</v>
      </c>
      <c r="AV33">
        <f t="shared" si="629"/>
        <v>110</v>
      </c>
      <c r="AW33" s="33">
        <f t="shared" ref="AW33:AW51" si="663">AT33+AU33+AV33</f>
        <v>328</v>
      </c>
      <c r="AX33" s="27"/>
      <c r="AY33">
        <f t="shared" ref="AY33:AY51" si="664">AT7+DF7</f>
        <v>0</v>
      </c>
      <c r="AZ33">
        <f t="shared" si="630"/>
        <v>0</v>
      </c>
      <c r="BA33">
        <f t="shared" si="630"/>
        <v>36</v>
      </c>
      <c r="BB33" s="33">
        <f t="shared" ref="BB33:BB51" si="665">SUM(AY33:BA33)</f>
        <v>36</v>
      </c>
      <c r="BD33">
        <f t="shared" si="631"/>
        <v>0</v>
      </c>
      <c r="BE33">
        <f t="shared" si="632"/>
        <v>0</v>
      </c>
      <c r="BF33">
        <f t="shared" si="633"/>
        <v>57</v>
      </c>
      <c r="BG33" s="33">
        <f t="shared" ref="BG33:BG51" si="666">SUM(BD33:BF33)</f>
        <v>57</v>
      </c>
      <c r="BI33">
        <f t="shared" ref="BI33:BI51" si="667">BG7+DS7</f>
        <v>37</v>
      </c>
      <c r="BJ33">
        <f t="shared" si="634"/>
        <v>34</v>
      </c>
      <c r="BK33">
        <f t="shared" si="634"/>
        <v>0</v>
      </c>
      <c r="BL33">
        <f t="shared" si="634"/>
        <v>35</v>
      </c>
      <c r="BM33" s="33">
        <f t="shared" ref="BM33:BM51" si="668">SUM(BI33:BL33)</f>
        <v>106</v>
      </c>
      <c r="BO33">
        <f t="shared" si="635"/>
        <v>62</v>
      </c>
      <c r="BP33">
        <f t="shared" si="636"/>
        <v>57</v>
      </c>
      <c r="BQ33">
        <f t="shared" si="637"/>
        <v>0</v>
      </c>
      <c r="BR33">
        <f t="shared" si="638"/>
        <v>59</v>
      </c>
      <c r="BS33" s="33">
        <f t="shared" ref="BS33:BS51" si="669">SUM(BO33:BR33)</f>
        <v>178</v>
      </c>
      <c r="BT33" s="27"/>
      <c r="BU33">
        <f t="shared" ref="BU33:BU51" si="670">D33+M33</f>
        <v>280</v>
      </c>
      <c r="BV33">
        <f t="shared" si="639"/>
        <v>144</v>
      </c>
      <c r="BW33">
        <f t="shared" si="639"/>
        <v>138</v>
      </c>
      <c r="BX33" s="33">
        <f t="shared" ref="BX33:BX51" si="671">SUM(BU33:BW33)</f>
        <v>562</v>
      </c>
      <c r="BZ33">
        <f t="shared" ref="BZ33:BZ51" si="672">H33+Q33</f>
        <v>468</v>
      </c>
      <c r="CA33">
        <f t="shared" si="640"/>
        <v>238</v>
      </c>
      <c r="CB33">
        <f t="shared" si="640"/>
        <v>234</v>
      </c>
      <c r="CC33" s="33">
        <f t="shared" ref="CC33:CC51" si="673">SUM(BZ33:CB33)</f>
        <v>940</v>
      </c>
      <c r="CE33">
        <f t="shared" ref="CE33:CE51" si="674">V33+AE33</f>
        <v>284</v>
      </c>
      <c r="CF33">
        <f t="shared" si="641"/>
        <v>148</v>
      </c>
      <c r="CG33">
        <f t="shared" si="641"/>
        <v>148</v>
      </c>
      <c r="CH33" s="33">
        <f t="shared" ref="CH33:CH51" si="675">SUM(CE33:CG33)</f>
        <v>580</v>
      </c>
      <c r="CJ33">
        <f t="shared" ref="CJ33:CJ51" si="676">Z33+AI33</f>
        <v>472</v>
      </c>
      <c r="CK33">
        <f t="shared" si="642"/>
        <v>246</v>
      </c>
      <c r="CL33">
        <f t="shared" si="642"/>
        <v>244</v>
      </c>
      <c r="CM33" s="33">
        <f t="shared" ref="CM33:CM51" si="677">SUM(CJ33:CL33)</f>
        <v>962</v>
      </c>
      <c r="CO33" s="34">
        <f t="shared" ref="CO33:CO51" si="678">J7+R7+AA7+AI7+AR7+AZ7+BJ7</f>
        <v>204</v>
      </c>
      <c r="CQ33" s="36">
        <f t="shared" ref="CQ33:CQ51" si="679">AQ33+BA33+BL33+BW33+CG33</f>
        <v>425</v>
      </c>
      <c r="CS33" s="35">
        <f t="shared" ref="CS33:CS51" si="680">AV33+BF33+BR33+CB33+CL33</f>
        <v>704</v>
      </c>
      <c r="CU33" s="231">
        <v>4</v>
      </c>
      <c r="CV33" s="285" t="s">
        <v>62</v>
      </c>
      <c r="CW33" s="324"/>
      <c r="CX33" s="324"/>
      <c r="CY33" s="324"/>
      <c r="CZ33" s="254">
        <v>278</v>
      </c>
      <c r="DA33" s="285" t="s">
        <v>62</v>
      </c>
      <c r="DB33" s="324"/>
      <c r="DC33" s="324"/>
      <c r="DD33" s="324"/>
      <c r="DE33" s="254">
        <v>284</v>
      </c>
      <c r="DF33" s="331" t="s">
        <v>112</v>
      </c>
      <c r="DG33" s="332"/>
      <c r="DH33" s="332"/>
      <c r="DI33" s="332"/>
      <c r="DJ33" s="249">
        <v>274</v>
      </c>
      <c r="DK33" s="285" t="s">
        <v>49</v>
      </c>
      <c r="DL33" s="333"/>
      <c r="DM33" s="333"/>
      <c r="DN33" s="333"/>
      <c r="DO33" s="255">
        <v>296</v>
      </c>
      <c r="DP33" s="285" t="s">
        <v>61</v>
      </c>
      <c r="DQ33" s="286"/>
      <c r="DR33" s="286"/>
      <c r="DS33" s="286"/>
      <c r="DT33" s="250">
        <v>208</v>
      </c>
      <c r="DU33" s="285" t="s">
        <v>51</v>
      </c>
      <c r="DV33" s="324"/>
      <c r="DW33" s="324"/>
      <c r="DX33" s="324"/>
      <c r="DY33" s="250">
        <v>35</v>
      </c>
      <c r="DZ33" s="285" t="s">
        <v>87</v>
      </c>
      <c r="EA33" s="324"/>
      <c r="EB33" s="324"/>
      <c r="EC33" s="324"/>
      <c r="ED33" s="250">
        <v>104</v>
      </c>
      <c r="EL33" s="330"/>
      <c r="EM33" s="330"/>
      <c r="EN33" s="330"/>
      <c r="EO33" s="330"/>
      <c r="EP33" s="330"/>
      <c r="EQ33" s="330"/>
      <c r="ER33" s="330"/>
      <c r="ES33" s="330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330"/>
      <c r="FG33" s="330"/>
      <c r="FH33" s="330"/>
      <c r="FI33" s="330"/>
      <c r="FJ33" s="330"/>
      <c r="FK33" s="330"/>
      <c r="FL33" s="330"/>
      <c r="FM33" s="330"/>
      <c r="II33" s="3"/>
      <c r="IJ33" s="3"/>
      <c r="IK33" s="3"/>
    </row>
    <row r="34" spans="3:245">
      <c r="C34" s="234" t="s">
        <v>51</v>
      </c>
      <c r="D34">
        <f t="shared" si="643"/>
        <v>148</v>
      </c>
      <c r="E34">
        <f t="shared" si="644"/>
        <v>74</v>
      </c>
      <c r="F34">
        <f t="shared" si="645"/>
        <v>64</v>
      </c>
      <c r="G34" s="33">
        <f t="shared" si="646"/>
        <v>286</v>
      </c>
      <c r="H34">
        <f t="shared" si="612"/>
        <v>248</v>
      </c>
      <c r="I34">
        <f t="shared" si="613"/>
        <v>120</v>
      </c>
      <c r="J34">
        <f t="shared" si="614"/>
        <v>106</v>
      </c>
      <c r="K34" s="33">
        <f t="shared" si="647"/>
        <v>474</v>
      </c>
      <c r="L34" s="99"/>
      <c r="M34">
        <f t="shared" si="648"/>
        <v>148</v>
      </c>
      <c r="N34">
        <f t="shared" si="615"/>
        <v>72</v>
      </c>
      <c r="O34">
        <f t="shared" si="615"/>
        <v>72</v>
      </c>
      <c r="P34" s="33">
        <f t="shared" si="649"/>
        <v>292</v>
      </c>
      <c r="Q34">
        <f t="shared" si="616"/>
        <v>244</v>
      </c>
      <c r="R34">
        <f t="shared" si="617"/>
        <v>118</v>
      </c>
      <c r="S34">
        <f t="shared" si="618"/>
        <v>118</v>
      </c>
      <c r="T34" s="33">
        <f t="shared" si="650"/>
        <v>480</v>
      </c>
      <c r="V34">
        <f t="shared" si="651"/>
        <v>144</v>
      </c>
      <c r="W34">
        <f t="shared" si="619"/>
        <v>74</v>
      </c>
      <c r="X34">
        <f t="shared" si="619"/>
        <v>74</v>
      </c>
      <c r="Y34" s="33">
        <f t="shared" si="652"/>
        <v>292</v>
      </c>
      <c r="Z34">
        <f t="shared" si="620"/>
        <v>244</v>
      </c>
      <c r="AA34">
        <f t="shared" si="621"/>
        <v>122</v>
      </c>
      <c r="AB34">
        <f t="shared" si="622"/>
        <v>124</v>
      </c>
      <c r="AC34" s="33">
        <f t="shared" si="653"/>
        <v>490</v>
      </c>
      <c r="AE34">
        <f t="shared" si="654"/>
        <v>144</v>
      </c>
      <c r="AF34">
        <f t="shared" si="655"/>
        <v>76</v>
      </c>
      <c r="AG34">
        <f t="shared" si="656"/>
        <v>76</v>
      </c>
      <c r="AH34" s="33">
        <f t="shared" si="657"/>
        <v>296</v>
      </c>
      <c r="AI34">
        <f t="shared" si="624"/>
        <v>236</v>
      </c>
      <c r="AJ34">
        <f t="shared" si="658"/>
        <v>126</v>
      </c>
      <c r="AK34">
        <f t="shared" si="659"/>
        <v>124</v>
      </c>
      <c r="AL34" s="33">
        <f t="shared" si="660"/>
        <v>486</v>
      </c>
      <c r="AO34">
        <f t="shared" si="661"/>
        <v>62</v>
      </c>
      <c r="AP34">
        <f t="shared" si="626"/>
        <v>58</v>
      </c>
      <c r="AQ34">
        <f t="shared" si="626"/>
        <v>62</v>
      </c>
      <c r="AR34" s="33">
        <f t="shared" si="662"/>
        <v>182</v>
      </c>
      <c r="AS34" s="27"/>
      <c r="AT34">
        <f t="shared" si="627"/>
        <v>98</v>
      </c>
      <c r="AU34">
        <f t="shared" si="628"/>
        <v>94</v>
      </c>
      <c r="AV34">
        <f t="shared" si="629"/>
        <v>106</v>
      </c>
      <c r="AW34" s="33">
        <f t="shared" si="663"/>
        <v>298</v>
      </c>
      <c r="AX34" s="27"/>
      <c r="AY34">
        <f t="shared" si="664"/>
        <v>0</v>
      </c>
      <c r="AZ34">
        <f t="shared" si="630"/>
        <v>0</v>
      </c>
      <c r="BA34">
        <f t="shared" si="630"/>
        <v>35</v>
      </c>
      <c r="BB34" s="33">
        <f t="shared" si="665"/>
        <v>35</v>
      </c>
      <c r="BD34">
        <f t="shared" si="631"/>
        <v>0</v>
      </c>
      <c r="BE34">
        <f t="shared" si="632"/>
        <v>0</v>
      </c>
      <c r="BF34">
        <f t="shared" si="633"/>
        <v>59</v>
      </c>
      <c r="BG34" s="33">
        <f t="shared" si="666"/>
        <v>59</v>
      </c>
      <c r="BI34">
        <f t="shared" si="667"/>
        <v>37</v>
      </c>
      <c r="BJ34">
        <f t="shared" si="634"/>
        <v>33</v>
      </c>
      <c r="BK34">
        <f t="shared" si="634"/>
        <v>0</v>
      </c>
      <c r="BL34">
        <f t="shared" si="634"/>
        <v>34</v>
      </c>
      <c r="BM34" s="33">
        <f t="shared" si="668"/>
        <v>104</v>
      </c>
      <c r="BO34">
        <f t="shared" si="635"/>
        <v>61</v>
      </c>
      <c r="BP34">
        <f t="shared" si="636"/>
        <v>57</v>
      </c>
      <c r="BQ34">
        <f t="shared" si="637"/>
        <v>0</v>
      </c>
      <c r="BR34">
        <f t="shared" si="638"/>
        <v>58</v>
      </c>
      <c r="BS34" s="33">
        <f t="shared" si="669"/>
        <v>176</v>
      </c>
      <c r="BT34" s="27"/>
      <c r="BU34">
        <f t="shared" si="670"/>
        <v>296</v>
      </c>
      <c r="BV34">
        <f t="shared" si="639"/>
        <v>146</v>
      </c>
      <c r="BW34">
        <f t="shared" si="639"/>
        <v>136</v>
      </c>
      <c r="BX34" s="33">
        <f t="shared" si="671"/>
        <v>578</v>
      </c>
      <c r="BZ34">
        <f t="shared" si="672"/>
        <v>492</v>
      </c>
      <c r="CA34">
        <f t="shared" si="640"/>
        <v>238</v>
      </c>
      <c r="CB34">
        <f t="shared" si="640"/>
        <v>224</v>
      </c>
      <c r="CC34" s="33">
        <f t="shared" si="673"/>
        <v>954</v>
      </c>
      <c r="CE34">
        <f t="shared" si="674"/>
        <v>288</v>
      </c>
      <c r="CF34">
        <f t="shared" si="641"/>
        <v>150</v>
      </c>
      <c r="CG34">
        <f t="shared" si="641"/>
        <v>150</v>
      </c>
      <c r="CH34" s="33">
        <f t="shared" si="675"/>
        <v>588</v>
      </c>
      <c r="CJ34">
        <f t="shared" si="676"/>
        <v>480</v>
      </c>
      <c r="CK34">
        <f t="shared" si="642"/>
        <v>248</v>
      </c>
      <c r="CL34">
        <f t="shared" si="642"/>
        <v>248</v>
      </c>
      <c r="CM34" s="33">
        <f t="shared" si="677"/>
        <v>976</v>
      </c>
      <c r="CO34" s="34">
        <f t="shared" si="678"/>
        <v>205</v>
      </c>
      <c r="CQ34" s="36">
        <f t="shared" si="679"/>
        <v>417</v>
      </c>
      <c r="CS34" s="35">
        <f t="shared" si="680"/>
        <v>695</v>
      </c>
      <c r="CU34" s="231">
        <v>5</v>
      </c>
      <c r="CV34" s="285" t="s">
        <v>89</v>
      </c>
      <c r="CW34" s="324"/>
      <c r="CX34" s="324"/>
      <c r="CY34" s="324"/>
      <c r="CZ34" s="254">
        <v>272</v>
      </c>
      <c r="DA34" s="285" t="s">
        <v>89</v>
      </c>
      <c r="DB34" s="324"/>
      <c r="DC34" s="324"/>
      <c r="DD34" s="324"/>
      <c r="DE34" s="254">
        <v>284</v>
      </c>
      <c r="DF34" s="285" t="s">
        <v>61</v>
      </c>
      <c r="DG34" s="286"/>
      <c r="DH34" s="286"/>
      <c r="DI34" s="286"/>
      <c r="DJ34" s="249">
        <v>272</v>
      </c>
      <c r="DK34" s="285" t="s">
        <v>61</v>
      </c>
      <c r="DL34" s="286"/>
      <c r="DM34" s="286"/>
      <c r="DN34" s="286"/>
      <c r="DO34" s="255">
        <v>290</v>
      </c>
      <c r="DP34" s="285" t="s">
        <v>87</v>
      </c>
      <c r="DQ34" s="324"/>
      <c r="DR34" s="324"/>
      <c r="DS34" s="324"/>
      <c r="DT34" s="250">
        <v>206</v>
      </c>
      <c r="DU34" s="285" t="s">
        <v>61</v>
      </c>
      <c r="DV34" s="286"/>
      <c r="DW34" s="286"/>
      <c r="DX34" s="286"/>
      <c r="DY34" s="250">
        <v>34</v>
      </c>
      <c r="DZ34" s="285" t="s">
        <v>49</v>
      </c>
      <c r="EA34" s="324"/>
      <c r="EB34" s="324"/>
      <c r="EC34" s="324"/>
      <c r="ED34" s="250">
        <v>101</v>
      </c>
      <c r="EL34" s="329"/>
      <c r="EM34" s="329"/>
      <c r="EN34" s="329"/>
      <c r="EO34" s="329"/>
      <c r="EP34" s="329"/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329"/>
      <c r="FG34" s="329"/>
      <c r="FH34" s="329"/>
      <c r="FI34" s="329"/>
      <c r="FJ34" s="329"/>
      <c r="FK34" s="329"/>
      <c r="FL34" s="329"/>
      <c r="FM34" s="329"/>
      <c r="II34" s="3"/>
      <c r="IJ34" s="3"/>
      <c r="IK34" s="3"/>
    </row>
    <row r="35" spans="3:245">
      <c r="C35" s="234" t="s">
        <v>49</v>
      </c>
      <c r="D35">
        <f t="shared" si="643"/>
        <v>144</v>
      </c>
      <c r="E35">
        <f t="shared" si="644"/>
        <v>72</v>
      </c>
      <c r="F35">
        <f t="shared" si="645"/>
        <v>68</v>
      </c>
      <c r="G35" s="33">
        <f t="shared" si="646"/>
        <v>284</v>
      </c>
      <c r="H35">
        <f t="shared" si="612"/>
        <v>236</v>
      </c>
      <c r="I35">
        <f t="shared" si="613"/>
        <v>122</v>
      </c>
      <c r="J35">
        <f t="shared" si="614"/>
        <v>112</v>
      </c>
      <c r="K35" s="33">
        <f t="shared" si="647"/>
        <v>470</v>
      </c>
      <c r="L35" s="99"/>
      <c r="M35">
        <f t="shared" si="648"/>
        <v>144</v>
      </c>
      <c r="N35">
        <f t="shared" si="615"/>
        <v>70</v>
      </c>
      <c r="O35">
        <f t="shared" si="615"/>
        <v>68</v>
      </c>
      <c r="P35" s="33">
        <f t="shared" si="649"/>
        <v>282</v>
      </c>
      <c r="Q35">
        <f t="shared" si="616"/>
        <v>240</v>
      </c>
      <c r="R35">
        <f t="shared" si="617"/>
        <v>118</v>
      </c>
      <c r="S35">
        <f t="shared" si="618"/>
        <v>116</v>
      </c>
      <c r="T35" s="33">
        <f t="shared" si="650"/>
        <v>474</v>
      </c>
      <c r="V35">
        <f t="shared" si="651"/>
        <v>108</v>
      </c>
      <c r="W35">
        <f t="shared" si="619"/>
        <v>64</v>
      </c>
      <c r="X35">
        <f t="shared" si="619"/>
        <v>58</v>
      </c>
      <c r="Y35" s="33">
        <f t="shared" si="652"/>
        <v>230</v>
      </c>
      <c r="Z35">
        <f t="shared" si="620"/>
        <v>204</v>
      </c>
      <c r="AA35">
        <f t="shared" si="621"/>
        <v>112</v>
      </c>
      <c r="AB35">
        <f t="shared" si="622"/>
        <v>106</v>
      </c>
      <c r="AC35" s="33">
        <f t="shared" si="653"/>
        <v>422</v>
      </c>
      <c r="AE35">
        <f t="shared" si="654"/>
        <v>148</v>
      </c>
      <c r="AF35">
        <f t="shared" si="655"/>
        <v>74</v>
      </c>
      <c r="AG35">
        <f t="shared" si="656"/>
        <v>74</v>
      </c>
      <c r="AH35" s="33">
        <f t="shared" si="657"/>
        <v>296</v>
      </c>
      <c r="AI35">
        <f t="shared" si="624"/>
        <v>240</v>
      </c>
      <c r="AJ35">
        <f t="shared" si="658"/>
        <v>122</v>
      </c>
      <c r="AK35">
        <f t="shared" si="659"/>
        <v>120</v>
      </c>
      <c r="AL35" s="33">
        <f t="shared" si="660"/>
        <v>482</v>
      </c>
      <c r="AO35">
        <f t="shared" si="661"/>
        <v>68</v>
      </c>
      <c r="AP35">
        <f t="shared" si="626"/>
        <v>70</v>
      </c>
      <c r="AQ35">
        <f t="shared" si="626"/>
        <v>72</v>
      </c>
      <c r="AR35" s="33">
        <f t="shared" si="662"/>
        <v>210</v>
      </c>
      <c r="AS35" s="27"/>
      <c r="AT35">
        <f t="shared" si="627"/>
        <v>114</v>
      </c>
      <c r="AU35">
        <f t="shared" si="628"/>
        <v>116</v>
      </c>
      <c r="AV35">
        <f t="shared" si="629"/>
        <v>120</v>
      </c>
      <c r="AW35" s="33">
        <f t="shared" si="663"/>
        <v>350</v>
      </c>
      <c r="AX35" s="27"/>
      <c r="AY35">
        <f t="shared" si="664"/>
        <v>0</v>
      </c>
      <c r="AZ35">
        <f t="shared" si="630"/>
        <v>0</v>
      </c>
      <c r="BA35">
        <f t="shared" si="630"/>
        <v>36</v>
      </c>
      <c r="BB35" s="33">
        <f t="shared" si="665"/>
        <v>36</v>
      </c>
      <c r="BD35">
        <f t="shared" si="631"/>
        <v>0</v>
      </c>
      <c r="BE35">
        <f t="shared" si="632"/>
        <v>0</v>
      </c>
      <c r="BF35">
        <f t="shared" si="633"/>
        <v>56</v>
      </c>
      <c r="BG35" s="33">
        <f t="shared" si="666"/>
        <v>56</v>
      </c>
      <c r="BI35">
        <f t="shared" si="667"/>
        <v>35</v>
      </c>
      <c r="BJ35">
        <f t="shared" si="634"/>
        <v>34</v>
      </c>
      <c r="BK35">
        <f t="shared" si="634"/>
        <v>0</v>
      </c>
      <c r="BL35">
        <f t="shared" si="634"/>
        <v>32</v>
      </c>
      <c r="BM35" s="33">
        <f t="shared" si="668"/>
        <v>101</v>
      </c>
      <c r="BO35">
        <f t="shared" si="635"/>
        <v>59</v>
      </c>
      <c r="BP35">
        <f t="shared" si="636"/>
        <v>59</v>
      </c>
      <c r="BQ35">
        <f t="shared" si="637"/>
        <v>0</v>
      </c>
      <c r="BR35">
        <f t="shared" si="638"/>
        <v>55</v>
      </c>
      <c r="BS35" s="33">
        <f t="shared" si="669"/>
        <v>173</v>
      </c>
      <c r="BT35" s="27"/>
      <c r="BU35">
        <f t="shared" si="670"/>
        <v>288</v>
      </c>
      <c r="BV35">
        <f t="shared" si="639"/>
        <v>142</v>
      </c>
      <c r="BW35">
        <f t="shared" si="639"/>
        <v>136</v>
      </c>
      <c r="BX35" s="33">
        <f t="shared" si="671"/>
        <v>566</v>
      </c>
      <c r="BZ35">
        <f t="shared" si="672"/>
        <v>476</v>
      </c>
      <c r="CA35">
        <f t="shared" si="640"/>
        <v>240</v>
      </c>
      <c r="CB35">
        <f t="shared" si="640"/>
        <v>228</v>
      </c>
      <c r="CC35" s="33">
        <f t="shared" si="673"/>
        <v>944</v>
      </c>
      <c r="CE35">
        <f t="shared" si="674"/>
        <v>256</v>
      </c>
      <c r="CF35">
        <f t="shared" si="641"/>
        <v>138</v>
      </c>
      <c r="CG35">
        <f t="shared" si="641"/>
        <v>132</v>
      </c>
      <c r="CH35" s="33">
        <f t="shared" si="675"/>
        <v>526</v>
      </c>
      <c r="CJ35">
        <f t="shared" si="676"/>
        <v>444</v>
      </c>
      <c r="CK35">
        <f t="shared" si="642"/>
        <v>234</v>
      </c>
      <c r="CL35">
        <f t="shared" si="642"/>
        <v>226</v>
      </c>
      <c r="CM35" s="33">
        <f t="shared" si="677"/>
        <v>904</v>
      </c>
      <c r="CO35" s="34">
        <f t="shared" si="678"/>
        <v>198</v>
      </c>
      <c r="CQ35" s="36">
        <f t="shared" si="679"/>
        <v>408</v>
      </c>
      <c r="CS35" s="35">
        <f t="shared" si="680"/>
        <v>685</v>
      </c>
      <c r="CU35" s="231">
        <v>6</v>
      </c>
      <c r="CV35" s="285" t="s">
        <v>61</v>
      </c>
      <c r="CW35" s="286"/>
      <c r="CX35" s="286"/>
      <c r="CY35" s="286"/>
      <c r="CZ35" s="254">
        <v>264</v>
      </c>
      <c r="DA35" s="285" t="s">
        <v>49</v>
      </c>
      <c r="DB35" s="324"/>
      <c r="DC35" s="324"/>
      <c r="DD35" s="324"/>
      <c r="DE35" s="254">
        <v>282</v>
      </c>
      <c r="DF35" s="285" t="s">
        <v>87</v>
      </c>
      <c r="DG35" s="324"/>
      <c r="DH35" s="324"/>
      <c r="DI35" s="324"/>
      <c r="DJ35" s="249">
        <v>272</v>
      </c>
      <c r="DK35" s="285" t="s">
        <v>63</v>
      </c>
      <c r="DL35" s="333"/>
      <c r="DM35" s="333"/>
      <c r="DN35" s="333"/>
      <c r="DO35" s="255">
        <v>282</v>
      </c>
      <c r="DP35" s="285" t="s">
        <v>62</v>
      </c>
      <c r="DQ35" s="324"/>
      <c r="DR35" s="324"/>
      <c r="DS35" s="324"/>
      <c r="DT35" s="250">
        <v>204</v>
      </c>
      <c r="DU35" s="285" t="s">
        <v>63</v>
      </c>
      <c r="DV35" s="324"/>
      <c r="DW35" s="324"/>
      <c r="DX35" s="324"/>
      <c r="DY35" s="250">
        <v>34</v>
      </c>
      <c r="DZ35" s="285" t="s">
        <v>61</v>
      </c>
      <c r="EA35" s="286"/>
      <c r="EB35" s="286"/>
      <c r="EC35" s="286"/>
      <c r="ED35" s="250">
        <v>101</v>
      </c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  <c r="FL35" s="329"/>
      <c r="FM35" s="329"/>
      <c r="II35" s="3"/>
      <c r="IJ35" s="3"/>
      <c r="IK35" s="3"/>
    </row>
    <row r="36" spans="3:245">
      <c r="C36" s="234" t="s">
        <v>61</v>
      </c>
      <c r="D36">
        <f t="shared" si="643"/>
        <v>132</v>
      </c>
      <c r="E36">
        <f t="shared" si="644"/>
        <v>66</v>
      </c>
      <c r="F36">
        <f t="shared" si="645"/>
        <v>66</v>
      </c>
      <c r="G36" s="33">
        <f t="shared" si="646"/>
        <v>264</v>
      </c>
      <c r="H36">
        <f t="shared" si="612"/>
        <v>216</v>
      </c>
      <c r="I36">
        <f t="shared" si="613"/>
        <v>108</v>
      </c>
      <c r="J36">
        <f t="shared" si="614"/>
        <v>110</v>
      </c>
      <c r="K36" s="33">
        <f t="shared" si="647"/>
        <v>434</v>
      </c>
      <c r="L36" s="99"/>
      <c r="M36">
        <f t="shared" si="648"/>
        <v>132</v>
      </c>
      <c r="N36">
        <f t="shared" si="615"/>
        <v>64</v>
      </c>
      <c r="O36">
        <f t="shared" si="615"/>
        <v>62</v>
      </c>
      <c r="P36" s="33">
        <f t="shared" si="649"/>
        <v>258</v>
      </c>
      <c r="Q36">
        <f t="shared" si="616"/>
        <v>208</v>
      </c>
      <c r="R36">
        <f t="shared" si="617"/>
        <v>104</v>
      </c>
      <c r="S36">
        <f t="shared" si="618"/>
        <v>104</v>
      </c>
      <c r="T36" s="33">
        <f t="shared" si="650"/>
        <v>416</v>
      </c>
      <c r="V36">
        <f t="shared" si="651"/>
        <v>136</v>
      </c>
      <c r="W36">
        <f t="shared" si="619"/>
        <v>68</v>
      </c>
      <c r="X36">
        <f t="shared" si="619"/>
        <v>68</v>
      </c>
      <c r="Y36" s="33">
        <f t="shared" si="652"/>
        <v>272</v>
      </c>
      <c r="Z36">
        <f t="shared" si="620"/>
        <v>228</v>
      </c>
      <c r="AA36">
        <f t="shared" si="621"/>
        <v>114</v>
      </c>
      <c r="AB36">
        <f t="shared" si="622"/>
        <v>114</v>
      </c>
      <c r="AC36" s="33">
        <f t="shared" si="653"/>
        <v>456</v>
      </c>
      <c r="AE36">
        <f t="shared" si="654"/>
        <v>144</v>
      </c>
      <c r="AF36">
        <f t="shared" si="655"/>
        <v>72</v>
      </c>
      <c r="AG36">
        <f t="shared" si="656"/>
        <v>74</v>
      </c>
      <c r="AH36" s="33">
        <f t="shared" si="657"/>
        <v>290</v>
      </c>
      <c r="AI36">
        <f t="shared" si="624"/>
        <v>244</v>
      </c>
      <c r="AJ36">
        <f t="shared" si="658"/>
        <v>120</v>
      </c>
      <c r="AK36">
        <f t="shared" si="659"/>
        <v>122</v>
      </c>
      <c r="AL36" s="33">
        <f t="shared" si="660"/>
        <v>486</v>
      </c>
      <c r="AO36">
        <f t="shared" si="661"/>
        <v>70</v>
      </c>
      <c r="AP36">
        <f t="shared" si="626"/>
        <v>70</v>
      </c>
      <c r="AQ36">
        <f t="shared" si="626"/>
        <v>68</v>
      </c>
      <c r="AR36" s="33">
        <f t="shared" si="662"/>
        <v>208</v>
      </c>
      <c r="AS36" s="27"/>
      <c r="AT36">
        <f t="shared" si="627"/>
        <v>118</v>
      </c>
      <c r="AU36">
        <f t="shared" si="628"/>
        <v>118</v>
      </c>
      <c r="AV36">
        <f t="shared" si="629"/>
        <v>116</v>
      </c>
      <c r="AW36" s="33">
        <f t="shared" si="663"/>
        <v>352</v>
      </c>
      <c r="AX36" s="27"/>
      <c r="AY36">
        <f t="shared" si="664"/>
        <v>0</v>
      </c>
      <c r="AZ36">
        <f t="shared" si="630"/>
        <v>0</v>
      </c>
      <c r="BA36">
        <f t="shared" si="630"/>
        <v>34</v>
      </c>
      <c r="BB36" s="33">
        <f t="shared" si="665"/>
        <v>34</v>
      </c>
      <c r="BD36">
        <f t="shared" si="631"/>
        <v>0</v>
      </c>
      <c r="BE36">
        <f t="shared" si="632"/>
        <v>0</v>
      </c>
      <c r="BF36">
        <f t="shared" si="633"/>
        <v>54</v>
      </c>
      <c r="BG36" s="33">
        <f t="shared" si="666"/>
        <v>54</v>
      </c>
      <c r="BI36">
        <f t="shared" si="667"/>
        <v>35</v>
      </c>
      <c r="BJ36">
        <f t="shared" si="634"/>
        <v>33</v>
      </c>
      <c r="BK36">
        <f t="shared" si="634"/>
        <v>0</v>
      </c>
      <c r="BL36">
        <f t="shared" si="634"/>
        <v>33</v>
      </c>
      <c r="BM36" s="33">
        <f t="shared" si="668"/>
        <v>101</v>
      </c>
      <c r="BO36">
        <f t="shared" si="635"/>
        <v>59</v>
      </c>
      <c r="BP36">
        <f t="shared" si="636"/>
        <v>58</v>
      </c>
      <c r="BQ36">
        <f t="shared" si="637"/>
        <v>0</v>
      </c>
      <c r="BR36">
        <f t="shared" si="638"/>
        <v>58</v>
      </c>
      <c r="BS36" s="33">
        <f t="shared" si="669"/>
        <v>175</v>
      </c>
      <c r="BT36" s="27"/>
      <c r="BU36">
        <f t="shared" si="670"/>
        <v>264</v>
      </c>
      <c r="BV36">
        <f t="shared" si="639"/>
        <v>130</v>
      </c>
      <c r="BW36">
        <f t="shared" si="639"/>
        <v>128</v>
      </c>
      <c r="BX36" s="33">
        <f t="shared" si="671"/>
        <v>522</v>
      </c>
      <c r="BZ36">
        <f t="shared" si="672"/>
        <v>424</v>
      </c>
      <c r="CA36">
        <f t="shared" si="640"/>
        <v>212</v>
      </c>
      <c r="CB36">
        <f t="shared" si="640"/>
        <v>214</v>
      </c>
      <c r="CC36" s="33">
        <f t="shared" si="673"/>
        <v>850</v>
      </c>
      <c r="CE36">
        <f t="shared" si="674"/>
        <v>280</v>
      </c>
      <c r="CF36">
        <f t="shared" si="641"/>
        <v>140</v>
      </c>
      <c r="CG36">
        <f t="shared" si="641"/>
        <v>142</v>
      </c>
      <c r="CH36" s="33">
        <f t="shared" si="675"/>
        <v>562</v>
      </c>
      <c r="CJ36">
        <f t="shared" si="676"/>
        <v>472</v>
      </c>
      <c r="CK36">
        <f t="shared" si="642"/>
        <v>234</v>
      </c>
      <c r="CL36">
        <f t="shared" si="642"/>
        <v>236</v>
      </c>
      <c r="CM36" s="33">
        <f t="shared" si="677"/>
        <v>942</v>
      </c>
      <c r="CO36" s="34">
        <f t="shared" si="678"/>
        <v>194</v>
      </c>
      <c r="CQ36" s="36">
        <f t="shared" si="679"/>
        <v>405</v>
      </c>
      <c r="CS36" s="35">
        <f t="shared" si="680"/>
        <v>678</v>
      </c>
      <c r="CU36" s="231">
        <v>7</v>
      </c>
      <c r="CV36" s="285" t="s">
        <v>111</v>
      </c>
      <c r="CW36" s="324"/>
      <c r="CX36" s="324"/>
      <c r="CY36" s="324"/>
      <c r="CZ36" s="254">
        <v>254</v>
      </c>
      <c r="DA36" s="285" t="s">
        <v>111</v>
      </c>
      <c r="DB36" s="324"/>
      <c r="DC36" s="324"/>
      <c r="DD36" s="324"/>
      <c r="DE36" s="254">
        <v>280</v>
      </c>
      <c r="DF36" s="285" t="s">
        <v>111</v>
      </c>
      <c r="DG36" s="324"/>
      <c r="DH36" s="324"/>
      <c r="DI36" s="324"/>
      <c r="DJ36" s="249">
        <v>272</v>
      </c>
      <c r="DK36" s="285" t="s">
        <v>87</v>
      </c>
      <c r="DL36" s="333"/>
      <c r="DM36" s="333"/>
      <c r="DN36" s="333"/>
      <c r="DO36" s="255">
        <v>282</v>
      </c>
      <c r="DP36" s="331" t="s">
        <v>132</v>
      </c>
      <c r="DQ36" s="332"/>
      <c r="DR36" s="332"/>
      <c r="DS36" s="332"/>
      <c r="DT36" s="250">
        <v>196</v>
      </c>
      <c r="DU36" s="285" t="s">
        <v>87</v>
      </c>
      <c r="DV36" s="324"/>
      <c r="DW36" s="324"/>
      <c r="DX36" s="324"/>
      <c r="DY36" s="250">
        <v>34</v>
      </c>
      <c r="DZ36" s="285" t="s">
        <v>55</v>
      </c>
      <c r="EA36" s="324"/>
      <c r="EB36" s="324"/>
      <c r="EC36" s="324"/>
      <c r="ED36" s="250">
        <v>100</v>
      </c>
      <c r="EL36" s="329"/>
      <c r="EM36" s="329"/>
      <c r="EN36" s="329"/>
      <c r="EO36" s="329"/>
      <c r="EP36" s="329"/>
      <c r="EQ36" s="329"/>
      <c r="ER36" s="329"/>
      <c r="ES36" s="329"/>
      <c r="ET36" s="329"/>
      <c r="EU36" s="329"/>
      <c r="EV36" s="329"/>
      <c r="EW36" s="329"/>
      <c r="EX36" s="329"/>
      <c r="EY36" s="329"/>
      <c r="EZ36" s="329"/>
      <c r="FA36" s="329"/>
      <c r="FB36" s="329"/>
      <c r="FC36" s="329"/>
      <c r="FD36" s="329"/>
      <c r="FE36" s="329"/>
      <c r="FF36" s="329"/>
      <c r="FG36" s="329"/>
      <c r="FH36" s="329"/>
      <c r="FI36" s="329"/>
      <c r="FJ36" s="329"/>
      <c r="FK36" s="329"/>
      <c r="FL36" s="329"/>
      <c r="FM36" s="329"/>
      <c r="II36" s="3"/>
      <c r="IJ36" s="3"/>
      <c r="IK36" s="3"/>
    </row>
    <row r="37" spans="3:245">
      <c r="C37" s="234" t="s">
        <v>63</v>
      </c>
      <c r="D37">
        <f t="shared" si="643"/>
        <v>116</v>
      </c>
      <c r="E37">
        <f t="shared" si="644"/>
        <v>60</v>
      </c>
      <c r="F37">
        <f t="shared" si="645"/>
        <v>68</v>
      </c>
      <c r="G37" s="33">
        <f t="shared" si="646"/>
        <v>244</v>
      </c>
      <c r="H37">
        <f t="shared" si="612"/>
        <v>184</v>
      </c>
      <c r="I37">
        <f t="shared" si="613"/>
        <v>102</v>
      </c>
      <c r="J37">
        <f t="shared" si="614"/>
        <v>118</v>
      </c>
      <c r="K37" s="33">
        <f t="shared" si="647"/>
        <v>404</v>
      </c>
      <c r="L37" s="99"/>
      <c r="M37">
        <f t="shared" si="648"/>
        <v>132</v>
      </c>
      <c r="N37">
        <f t="shared" si="615"/>
        <v>64</v>
      </c>
      <c r="O37">
        <f t="shared" si="615"/>
        <v>60</v>
      </c>
      <c r="P37" s="33">
        <f t="shared" si="649"/>
        <v>256</v>
      </c>
      <c r="Q37">
        <f t="shared" si="616"/>
        <v>224</v>
      </c>
      <c r="R37">
        <f t="shared" si="617"/>
        <v>110</v>
      </c>
      <c r="S37">
        <f t="shared" si="618"/>
        <v>104</v>
      </c>
      <c r="T37" s="33">
        <f t="shared" si="650"/>
        <v>438</v>
      </c>
      <c r="V37">
        <f t="shared" si="651"/>
        <v>132</v>
      </c>
      <c r="W37">
        <f t="shared" si="619"/>
        <v>64</v>
      </c>
      <c r="X37">
        <f t="shared" si="619"/>
        <v>64</v>
      </c>
      <c r="Y37" s="33">
        <f t="shared" si="652"/>
        <v>260</v>
      </c>
      <c r="Z37">
        <f t="shared" si="620"/>
        <v>224</v>
      </c>
      <c r="AA37">
        <f t="shared" si="621"/>
        <v>110</v>
      </c>
      <c r="AB37">
        <f t="shared" si="622"/>
        <v>110</v>
      </c>
      <c r="AC37" s="33">
        <f t="shared" si="653"/>
        <v>444</v>
      </c>
      <c r="AE37">
        <f t="shared" si="654"/>
        <v>140</v>
      </c>
      <c r="AF37">
        <f t="shared" si="655"/>
        <v>72</v>
      </c>
      <c r="AG37">
        <f t="shared" si="656"/>
        <v>70</v>
      </c>
      <c r="AH37" s="33">
        <f t="shared" si="657"/>
        <v>282</v>
      </c>
      <c r="AI37">
        <f t="shared" si="624"/>
        <v>240</v>
      </c>
      <c r="AJ37">
        <f t="shared" si="658"/>
        <v>120</v>
      </c>
      <c r="AK37">
        <f t="shared" si="659"/>
        <v>116</v>
      </c>
      <c r="AL37" s="33">
        <f t="shared" si="660"/>
        <v>476</v>
      </c>
      <c r="AO37">
        <f t="shared" si="661"/>
        <v>70</v>
      </c>
      <c r="AP37">
        <f t="shared" si="626"/>
        <v>72</v>
      </c>
      <c r="AQ37">
        <f t="shared" si="626"/>
        <v>70</v>
      </c>
      <c r="AR37" s="33">
        <f t="shared" si="662"/>
        <v>212</v>
      </c>
      <c r="AS37" s="27"/>
      <c r="AT37">
        <f t="shared" si="627"/>
        <v>118</v>
      </c>
      <c r="AU37">
        <f t="shared" si="628"/>
        <v>120</v>
      </c>
      <c r="AV37">
        <f t="shared" si="629"/>
        <v>116</v>
      </c>
      <c r="AW37" s="33">
        <f t="shared" si="663"/>
        <v>354</v>
      </c>
      <c r="AX37" s="27"/>
      <c r="AY37">
        <f t="shared" si="664"/>
        <v>0</v>
      </c>
      <c r="AZ37">
        <f t="shared" si="630"/>
        <v>0</v>
      </c>
      <c r="BA37">
        <f t="shared" si="630"/>
        <v>34</v>
      </c>
      <c r="BB37" s="33">
        <f t="shared" si="665"/>
        <v>34</v>
      </c>
      <c r="BD37">
        <f t="shared" si="631"/>
        <v>0</v>
      </c>
      <c r="BE37">
        <f t="shared" si="632"/>
        <v>0</v>
      </c>
      <c r="BF37">
        <f t="shared" si="633"/>
        <v>58</v>
      </c>
      <c r="BG37" s="33">
        <f t="shared" si="666"/>
        <v>58</v>
      </c>
      <c r="BI37">
        <f t="shared" si="667"/>
        <v>36</v>
      </c>
      <c r="BJ37">
        <f t="shared" si="634"/>
        <v>30</v>
      </c>
      <c r="BK37">
        <f t="shared" si="634"/>
        <v>0</v>
      </c>
      <c r="BL37">
        <f t="shared" si="634"/>
        <v>32</v>
      </c>
      <c r="BM37" s="33">
        <f t="shared" si="668"/>
        <v>98</v>
      </c>
      <c r="BO37">
        <f t="shared" si="635"/>
        <v>61</v>
      </c>
      <c r="BP37">
        <f t="shared" si="636"/>
        <v>53</v>
      </c>
      <c r="BQ37">
        <f t="shared" si="637"/>
        <v>0</v>
      </c>
      <c r="BR37">
        <f t="shared" si="638"/>
        <v>57</v>
      </c>
      <c r="BS37" s="33">
        <f t="shared" si="669"/>
        <v>171</v>
      </c>
      <c r="BT37" s="27"/>
      <c r="BU37">
        <f t="shared" si="670"/>
        <v>248</v>
      </c>
      <c r="BV37">
        <f t="shared" si="639"/>
        <v>124</v>
      </c>
      <c r="BW37">
        <f t="shared" si="639"/>
        <v>128</v>
      </c>
      <c r="BX37" s="33">
        <f t="shared" si="671"/>
        <v>500</v>
      </c>
      <c r="BZ37">
        <f t="shared" si="672"/>
        <v>408</v>
      </c>
      <c r="CA37">
        <f t="shared" si="640"/>
        <v>212</v>
      </c>
      <c r="CB37">
        <f t="shared" si="640"/>
        <v>222</v>
      </c>
      <c r="CC37" s="33">
        <f t="shared" si="673"/>
        <v>842</v>
      </c>
      <c r="CE37">
        <f t="shared" si="674"/>
        <v>272</v>
      </c>
      <c r="CF37">
        <f t="shared" si="641"/>
        <v>136</v>
      </c>
      <c r="CG37">
        <f t="shared" si="641"/>
        <v>134</v>
      </c>
      <c r="CH37" s="33">
        <f t="shared" si="675"/>
        <v>542</v>
      </c>
      <c r="CJ37">
        <f t="shared" si="676"/>
        <v>464</v>
      </c>
      <c r="CK37">
        <f t="shared" si="642"/>
        <v>230</v>
      </c>
      <c r="CL37">
        <f t="shared" si="642"/>
        <v>226</v>
      </c>
      <c r="CM37" s="33">
        <f t="shared" si="677"/>
        <v>920</v>
      </c>
      <c r="CO37" s="34">
        <f t="shared" si="678"/>
        <v>186</v>
      </c>
      <c r="CQ37" s="36">
        <f t="shared" si="679"/>
        <v>398</v>
      </c>
      <c r="CS37" s="35">
        <f t="shared" si="680"/>
        <v>679</v>
      </c>
      <c r="CU37" s="231">
        <v>8</v>
      </c>
      <c r="CV37" s="285" t="s">
        <v>87</v>
      </c>
      <c r="CW37" s="324"/>
      <c r="CX37" s="324"/>
      <c r="CY37" s="324"/>
      <c r="CZ37" s="254">
        <v>252</v>
      </c>
      <c r="DA37" s="331" t="s">
        <v>132</v>
      </c>
      <c r="DB37" s="332"/>
      <c r="DC37" s="332"/>
      <c r="DD37" s="332"/>
      <c r="DE37" s="254">
        <v>274</v>
      </c>
      <c r="DF37" s="331" t="s">
        <v>133</v>
      </c>
      <c r="DG37" s="332"/>
      <c r="DH37" s="332"/>
      <c r="DI37" s="332"/>
      <c r="DJ37" s="249">
        <v>272</v>
      </c>
      <c r="DK37" s="285" t="s">
        <v>55</v>
      </c>
      <c r="DL37" s="333"/>
      <c r="DM37" s="333"/>
      <c r="DN37" s="333"/>
      <c r="DO37" s="255">
        <v>278</v>
      </c>
      <c r="DP37" s="334" t="s">
        <v>134</v>
      </c>
      <c r="DQ37" s="335"/>
      <c r="DR37" s="335"/>
      <c r="DS37" s="335"/>
      <c r="DT37" s="250">
        <v>184</v>
      </c>
      <c r="DU37" s="331" t="s">
        <v>132</v>
      </c>
      <c r="DV37" s="332"/>
      <c r="DW37" s="332"/>
      <c r="DX37" s="332"/>
      <c r="DY37" s="250">
        <v>33</v>
      </c>
      <c r="DZ37" s="285" t="s">
        <v>89</v>
      </c>
      <c r="EA37" s="324"/>
      <c r="EB37" s="324"/>
      <c r="EC37" s="324"/>
      <c r="ED37" s="250">
        <v>100</v>
      </c>
      <c r="II37" s="3"/>
      <c r="IJ37" s="3"/>
      <c r="IK37" s="3"/>
    </row>
    <row r="38" spans="3:245">
      <c r="C38" s="234" t="s">
        <v>87</v>
      </c>
      <c r="D38">
        <f t="shared" si="643"/>
        <v>124</v>
      </c>
      <c r="E38">
        <f t="shared" si="644"/>
        <v>64</v>
      </c>
      <c r="F38">
        <f t="shared" si="645"/>
        <v>64</v>
      </c>
      <c r="G38" s="33">
        <f t="shared" si="646"/>
        <v>252</v>
      </c>
      <c r="H38">
        <f t="shared" si="612"/>
        <v>200</v>
      </c>
      <c r="I38">
        <f t="shared" si="613"/>
        <v>104</v>
      </c>
      <c r="J38">
        <f t="shared" si="614"/>
        <v>102</v>
      </c>
      <c r="K38" s="33">
        <f t="shared" si="647"/>
        <v>406</v>
      </c>
      <c r="L38" s="99"/>
      <c r="M38">
        <f t="shared" si="648"/>
        <v>144</v>
      </c>
      <c r="N38">
        <f t="shared" si="615"/>
        <v>72</v>
      </c>
      <c r="O38">
        <f t="shared" si="615"/>
        <v>72</v>
      </c>
      <c r="P38" s="33">
        <f t="shared" si="649"/>
        <v>288</v>
      </c>
      <c r="Q38">
        <f t="shared" si="616"/>
        <v>236</v>
      </c>
      <c r="R38">
        <f t="shared" si="617"/>
        <v>120</v>
      </c>
      <c r="S38">
        <f t="shared" si="618"/>
        <v>120</v>
      </c>
      <c r="T38" s="33">
        <f t="shared" si="650"/>
        <v>476</v>
      </c>
      <c r="V38">
        <f t="shared" si="651"/>
        <v>140</v>
      </c>
      <c r="W38">
        <f t="shared" si="619"/>
        <v>64</v>
      </c>
      <c r="X38">
        <f t="shared" si="619"/>
        <v>68</v>
      </c>
      <c r="Y38" s="33">
        <f t="shared" si="652"/>
        <v>272</v>
      </c>
      <c r="Z38">
        <f t="shared" si="620"/>
        <v>232</v>
      </c>
      <c r="AA38">
        <f t="shared" si="621"/>
        <v>108</v>
      </c>
      <c r="AB38">
        <f t="shared" si="622"/>
        <v>114</v>
      </c>
      <c r="AC38" s="33">
        <f t="shared" si="653"/>
        <v>454</v>
      </c>
      <c r="AE38">
        <f t="shared" si="654"/>
        <v>140</v>
      </c>
      <c r="AF38">
        <f t="shared" si="655"/>
        <v>70</v>
      </c>
      <c r="AG38">
        <f t="shared" si="656"/>
        <v>72</v>
      </c>
      <c r="AH38" s="33">
        <f t="shared" si="657"/>
        <v>282</v>
      </c>
      <c r="AI38">
        <f t="shared" si="624"/>
        <v>228</v>
      </c>
      <c r="AJ38">
        <f t="shared" si="658"/>
        <v>116</v>
      </c>
      <c r="AK38">
        <f t="shared" si="659"/>
        <v>118</v>
      </c>
      <c r="AL38" s="33">
        <f t="shared" si="660"/>
        <v>462</v>
      </c>
      <c r="AO38">
        <f t="shared" si="661"/>
        <v>68</v>
      </c>
      <c r="AP38">
        <f t="shared" si="626"/>
        <v>68</v>
      </c>
      <c r="AQ38">
        <f t="shared" si="626"/>
        <v>70</v>
      </c>
      <c r="AR38" s="33">
        <f t="shared" si="662"/>
        <v>206</v>
      </c>
      <c r="AS38" s="27"/>
      <c r="AT38">
        <f t="shared" si="627"/>
        <v>104</v>
      </c>
      <c r="AU38">
        <f t="shared" si="628"/>
        <v>104</v>
      </c>
      <c r="AV38">
        <f t="shared" si="629"/>
        <v>106</v>
      </c>
      <c r="AW38" s="33">
        <f t="shared" si="663"/>
        <v>314</v>
      </c>
      <c r="AX38" s="27"/>
      <c r="AY38">
        <f t="shared" si="664"/>
        <v>0</v>
      </c>
      <c r="AZ38">
        <f t="shared" si="630"/>
        <v>0</v>
      </c>
      <c r="BA38">
        <f t="shared" si="630"/>
        <v>34</v>
      </c>
      <c r="BB38" s="33">
        <f t="shared" si="665"/>
        <v>34</v>
      </c>
      <c r="BD38">
        <f t="shared" si="631"/>
        <v>0</v>
      </c>
      <c r="BE38">
        <f t="shared" si="632"/>
        <v>0</v>
      </c>
      <c r="BF38">
        <f t="shared" si="633"/>
        <v>55</v>
      </c>
      <c r="BG38" s="33">
        <f t="shared" si="666"/>
        <v>55</v>
      </c>
      <c r="BI38">
        <f t="shared" si="667"/>
        <v>36</v>
      </c>
      <c r="BJ38">
        <f t="shared" si="634"/>
        <v>34</v>
      </c>
      <c r="BK38">
        <f t="shared" si="634"/>
        <v>0</v>
      </c>
      <c r="BL38">
        <f t="shared" si="634"/>
        <v>34</v>
      </c>
      <c r="BM38" s="33">
        <f t="shared" si="668"/>
        <v>104</v>
      </c>
      <c r="BO38">
        <f t="shared" si="635"/>
        <v>60</v>
      </c>
      <c r="BP38">
        <f t="shared" si="636"/>
        <v>57</v>
      </c>
      <c r="BQ38">
        <f t="shared" si="637"/>
        <v>0</v>
      </c>
      <c r="BR38">
        <f t="shared" si="638"/>
        <v>56</v>
      </c>
      <c r="BS38" s="33">
        <f t="shared" si="669"/>
        <v>173</v>
      </c>
      <c r="BT38" s="27"/>
      <c r="BU38">
        <f t="shared" si="670"/>
        <v>268</v>
      </c>
      <c r="BV38">
        <f t="shared" si="639"/>
        <v>136</v>
      </c>
      <c r="BW38">
        <f t="shared" si="639"/>
        <v>136</v>
      </c>
      <c r="BX38" s="33">
        <f t="shared" si="671"/>
        <v>540</v>
      </c>
      <c r="BZ38">
        <f t="shared" si="672"/>
        <v>436</v>
      </c>
      <c r="CA38">
        <f t="shared" si="640"/>
        <v>224</v>
      </c>
      <c r="CB38">
        <f t="shared" si="640"/>
        <v>222</v>
      </c>
      <c r="CC38" s="33">
        <f t="shared" si="673"/>
        <v>882</v>
      </c>
      <c r="CE38">
        <f t="shared" si="674"/>
        <v>280</v>
      </c>
      <c r="CF38">
        <f t="shared" si="641"/>
        <v>134</v>
      </c>
      <c r="CG38">
        <f t="shared" si="641"/>
        <v>140</v>
      </c>
      <c r="CH38" s="33">
        <f t="shared" si="675"/>
        <v>554</v>
      </c>
      <c r="CJ38">
        <f t="shared" si="676"/>
        <v>460</v>
      </c>
      <c r="CK38">
        <f t="shared" si="642"/>
        <v>224</v>
      </c>
      <c r="CL38">
        <f t="shared" si="642"/>
        <v>232</v>
      </c>
      <c r="CM38" s="33">
        <f t="shared" si="677"/>
        <v>916</v>
      </c>
      <c r="CO38" s="34">
        <f t="shared" si="678"/>
        <v>203</v>
      </c>
      <c r="CQ38" s="36">
        <f t="shared" si="679"/>
        <v>414</v>
      </c>
      <c r="CS38" s="35">
        <f t="shared" si="680"/>
        <v>671</v>
      </c>
      <c r="CU38" s="231">
        <v>9</v>
      </c>
      <c r="CV38" s="331" t="s">
        <v>132</v>
      </c>
      <c r="CW38" s="332"/>
      <c r="CX38" s="332"/>
      <c r="CY38" s="332"/>
      <c r="CZ38" s="255">
        <v>252</v>
      </c>
      <c r="DA38" s="331" t="s">
        <v>133</v>
      </c>
      <c r="DB38" s="332"/>
      <c r="DC38" s="332"/>
      <c r="DD38" s="332"/>
      <c r="DE38" s="254">
        <v>272</v>
      </c>
      <c r="DF38" s="331" t="s">
        <v>110</v>
      </c>
      <c r="DG38" s="332"/>
      <c r="DH38" s="332"/>
      <c r="DI38" s="332"/>
      <c r="DJ38" s="249">
        <v>268</v>
      </c>
      <c r="DK38" s="285" t="s">
        <v>89</v>
      </c>
      <c r="DL38" s="333"/>
      <c r="DM38" s="333"/>
      <c r="DN38" s="333"/>
      <c r="DO38" s="255">
        <v>276</v>
      </c>
      <c r="DP38" s="285" t="s">
        <v>51</v>
      </c>
      <c r="DQ38" s="324"/>
      <c r="DR38" s="324"/>
      <c r="DS38" s="324"/>
      <c r="DT38" s="250">
        <v>182</v>
      </c>
      <c r="DU38" s="285" t="s">
        <v>55</v>
      </c>
      <c r="DV38" s="324"/>
      <c r="DW38" s="324"/>
      <c r="DX38" s="324"/>
      <c r="DY38" s="250">
        <v>31</v>
      </c>
      <c r="DZ38" s="331" t="s">
        <v>132</v>
      </c>
      <c r="EA38" s="332"/>
      <c r="EB38" s="332"/>
      <c r="EC38" s="332"/>
      <c r="ED38" s="250">
        <v>100</v>
      </c>
      <c r="II38" s="3"/>
      <c r="IJ38" s="3"/>
      <c r="IK38" s="3"/>
    </row>
    <row r="39" spans="3:245">
      <c r="C39" s="234" t="s">
        <v>55</v>
      </c>
      <c r="D39">
        <f t="shared" si="643"/>
        <v>128</v>
      </c>
      <c r="E39">
        <f t="shared" si="644"/>
        <v>58</v>
      </c>
      <c r="F39">
        <f t="shared" si="645"/>
        <v>60</v>
      </c>
      <c r="G39" s="33">
        <f t="shared" si="646"/>
        <v>246</v>
      </c>
      <c r="H39">
        <f t="shared" si="612"/>
        <v>200</v>
      </c>
      <c r="I39">
        <f t="shared" si="613"/>
        <v>94</v>
      </c>
      <c r="J39">
        <f t="shared" si="614"/>
        <v>94</v>
      </c>
      <c r="K39" s="33">
        <f t="shared" si="647"/>
        <v>388</v>
      </c>
      <c r="L39" s="99"/>
      <c r="M39">
        <f t="shared" si="648"/>
        <v>132</v>
      </c>
      <c r="N39">
        <f t="shared" si="615"/>
        <v>66</v>
      </c>
      <c r="O39">
        <f t="shared" si="615"/>
        <v>72</v>
      </c>
      <c r="P39" s="33">
        <f t="shared" si="649"/>
        <v>270</v>
      </c>
      <c r="Q39">
        <f t="shared" si="616"/>
        <v>216</v>
      </c>
      <c r="R39">
        <f t="shared" si="617"/>
        <v>112</v>
      </c>
      <c r="S39">
        <f t="shared" si="618"/>
        <v>118</v>
      </c>
      <c r="T39" s="33">
        <f t="shared" si="650"/>
        <v>446</v>
      </c>
      <c r="V39">
        <f t="shared" si="651"/>
        <v>112</v>
      </c>
      <c r="W39">
        <f t="shared" si="619"/>
        <v>62</v>
      </c>
      <c r="X39">
        <f t="shared" si="619"/>
        <v>62</v>
      </c>
      <c r="Y39" s="33">
        <f t="shared" si="652"/>
        <v>236</v>
      </c>
      <c r="Z39">
        <f t="shared" si="620"/>
        <v>196</v>
      </c>
      <c r="AA39">
        <f t="shared" si="621"/>
        <v>106</v>
      </c>
      <c r="AB39">
        <f t="shared" si="622"/>
        <v>106</v>
      </c>
      <c r="AC39" s="33">
        <f t="shared" si="653"/>
        <v>408</v>
      </c>
      <c r="AE39">
        <f t="shared" si="654"/>
        <v>140</v>
      </c>
      <c r="AF39">
        <f t="shared" si="655"/>
        <v>68</v>
      </c>
      <c r="AG39">
        <f t="shared" si="656"/>
        <v>70</v>
      </c>
      <c r="AH39" s="33">
        <f t="shared" si="657"/>
        <v>278</v>
      </c>
      <c r="AI39">
        <f t="shared" si="624"/>
        <v>228</v>
      </c>
      <c r="AJ39">
        <f t="shared" si="658"/>
        <v>114</v>
      </c>
      <c r="AK39">
        <f t="shared" si="659"/>
        <v>114</v>
      </c>
      <c r="AL39" s="33">
        <f t="shared" si="660"/>
        <v>456</v>
      </c>
      <c r="AO39">
        <f t="shared" si="661"/>
        <v>72</v>
      </c>
      <c r="AP39">
        <f t="shared" si="626"/>
        <v>70</v>
      </c>
      <c r="AQ39">
        <f t="shared" si="626"/>
        <v>72</v>
      </c>
      <c r="AR39" s="33">
        <f t="shared" si="662"/>
        <v>214</v>
      </c>
      <c r="AS39" s="27"/>
      <c r="AT39">
        <f t="shared" si="627"/>
        <v>120</v>
      </c>
      <c r="AU39">
        <f t="shared" si="628"/>
        <v>118</v>
      </c>
      <c r="AV39">
        <f t="shared" si="629"/>
        <v>118</v>
      </c>
      <c r="AW39" s="33">
        <f t="shared" si="663"/>
        <v>356</v>
      </c>
      <c r="AX39" s="27"/>
      <c r="AY39">
        <f t="shared" si="664"/>
        <v>0</v>
      </c>
      <c r="AZ39">
        <f t="shared" si="630"/>
        <v>0</v>
      </c>
      <c r="BA39">
        <f t="shared" si="630"/>
        <v>31</v>
      </c>
      <c r="BB39" s="33">
        <f t="shared" si="665"/>
        <v>31</v>
      </c>
      <c r="BD39">
        <f t="shared" si="631"/>
        <v>0</v>
      </c>
      <c r="BE39">
        <f t="shared" si="632"/>
        <v>0</v>
      </c>
      <c r="BF39">
        <f t="shared" si="633"/>
        <v>48</v>
      </c>
      <c r="BG39" s="33">
        <f t="shared" si="666"/>
        <v>48</v>
      </c>
      <c r="BI39">
        <f t="shared" si="667"/>
        <v>35</v>
      </c>
      <c r="BJ39">
        <f t="shared" si="634"/>
        <v>32</v>
      </c>
      <c r="BK39">
        <f t="shared" si="634"/>
        <v>0</v>
      </c>
      <c r="BL39">
        <f t="shared" si="634"/>
        <v>33</v>
      </c>
      <c r="BM39" s="33">
        <f t="shared" si="668"/>
        <v>100</v>
      </c>
      <c r="BO39">
        <f t="shared" si="635"/>
        <v>58</v>
      </c>
      <c r="BP39">
        <f t="shared" si="636"/>
        <v>55</v>
      </c>
      <c r="BQ39">
        <f t="shared" si="637"/>
        <v>0</v>
      </c>
      <c r="BR39">
        <f t="shared" si="638"/>
        <v>56</v>
      </c>
      <c r="BS39" s="33">
        <f t="shared" si="669"/>
        <v>169</v>
      </c>
      <c r="BT39" s="27"/>
      <c r="BU39">
        <f t="shared" si="670"/>
        <v>260</v>
      </c>
      <c r="BV39">
        <f t="shared" si="639"/>
        <v>124</v>
      </c>
      <c r="BW39">
        <f t="shared" si="639"/>
        <v>132</v>
      </c>
      <c r="BX39" s="33">
        <f t="shared" si="671"/>
        <v>516</v>
      </c>
      <c r="BZ39">
        <f t="shared" si="672"/>
        <v>416</v>
      </c>
      <c r="CA39">
        <f t="shared" si="640"/>
        <v>206</v>
      </c>
      <c r="CB39">
        <f t="shared" si="640"/>
        <v>212</v>
      </c>
      <c r="CC39" s="33">
        <f t="shared" si="673"/>
        <v>834</v>
      </c>
      <c r="CE39">
        <f t="shared" si="674"/>
        <v>252</v>
      </c>
      <c r="CF39">
        <f t="shared" si="641"/>
        <v>130</v>
      </c>
      <c r="CG39">
        <f t="shared" si="641"/>
        <v>132</v>
      </c>
      <c r="CH39" s="33">
        <f t="shared" si="675"/>
        <v>514</v>
      </c>
      <c r="CJ39">
        <f t="shared" si="676"/>
        <v>424</v>
      </c>
      <c r="CK39">
        <f t="shared" si="642"/>
        <v>220</v>
      </c>
      <c r="CL39">
        <f t="shared" si="642"/>
        <v>220</v>
      </c>
      <c r="CM39" s="33">
        <f t="shared" si="677"/>
        <v>864</v>
      </c>
      <c r="CO39" s="34">
        <f t="shared" si="678"/>
        <v>193</v>
      </c>
      <c r="CQ39" s="36">
        <f t="shared" si="679"/>
        <v>400</v>
      </c>
      <c r="CS39" s="35">
        <f t="shared" si="680"/>
        <v>654</v>
      </c>
      <c r="CT39" s="27"/>
      <c r="CU39" s="231">
        <v>10</v>
      </c>
      <c r="CV39" s="331" t="s">
        <v>110</v>
      </c>
      <c r="CW39" s="332"/>
      <c r="CX39" s="332"/>
      <c r="CY39" s="332"/>
      <c r="CZ39" s="255">
        <v>250</v>
      </c>
      <c r="DA39" s="285" t="s">
        <v>55</v>
      </c>
      <c r="DB39" s="324"/>
      <c r="DC39" s="324"/>
      <c r="DD39" s="324"/>
      <c r="DE39" s="254">
        <v>270</v>
      </c>
      <c r="DF39" s="285" t="s">
        <v>63</v>
      </c>
      <c r="DG39" s="324"/>
      <c r="DH39" s="324"/>
      <c r="DI39" s="324"/>
      <c r="DJ39" s="249">
        <v>260</v>
      </c>
      <c r="DK39" s="331" t="s">
        <v>112</v>
      </c>
      <c r="DL39" s="332"/>
      <c r="DM39" s="332"/>
      <c r="DN39" s="332"/>
      <c r="DO39" s="255">
        <v>274</v>
      </c>
      <c r="DP39" s="285" t="s">
        <v>111</v>
      </c>
      <c r="DQ39" s="324"/>
      <c r="DR39" s="324"/>
      <c r="DS39" s="324"/>
      <c r="DT39" s="250">
        <v>180</v>
      </c>
      <c r="DU39" s="285" t="s">
        <v>89</v>
      </c>
      <c r="DV39" s="324"/>
      <c r="DW39" s="324"/>
      <c r="DX39" s="324"/>
      <c r="DY39" s="250">
        <v>30</v>
      </c>
      <c r="DZ39" s="285" t="s">
        <v>63</v>
      </c>
      <c r="EA39" s="324"/>
      <c r="EB39" s="324"/>
      <c r="EC39" s="324"/>
      <c r="ED39" s="250">
        <v>98</v>
      </c>
      <c r="II39" s="3"/>
      <c r="IJ39" s="3"/>
      <c r="IK39" s="3"/>
    </row>
    <row r="40" spans="3:245">
      <c r="C40" s="234" t="s">
        <v>89</v>
      </c>
      <c r="D40">
        <f t="shared" si="643"/>
        <v>144</v>
      </c>
      <c r="E40">
        <f t="shared" si="644"/>
        <v>68</v>
      </c>
      <c r="F40">
        <f t="shared" si="645"/>
        <v>60</v>
      </c>
      <c r="G40" s="33">
        <f t="shared" si="646"/>
        <v>272</v>
      </c>
      <c r="H40">
        <f t="shared" si="612"/>
        <v>232</v>
      </c>
      <c r="I40">
        <f t="shared" si="613"/>
        <v>112</v>
      </c>
      <c r="J40">
        <f t="shared" si="614"/>
        <v>92</v>
      </c>
      <c r="K40" s="33">
        <f t="shared" si="647"/>
        <v>436</v>
      </c>
      <c r="L40" s="99"/>
      <c r="M40">
        <f t="shared" si="648"/>
        <v>144</v>
      </c>
      <c r="N40">
        <f t="shared" si="615"/>
        <v>70</v>
      </c>
      <c r="O40">
        <f t="shared" si="615"/>
        <v>70</v>
      </c>
      <c r="P40" s="33">
        <f t="shared" si="649"/>
        <v>284</v>
      </c>
      <c r="Q40">
        <f t="shared" si="616"/>
        <v>240</v>
      </c>
      <c r="R40">
        <f t="shared" si="617"/>
        <v>118</v>
      </c>
      <c r="S40">
        <f t="shared" si="618"/>
        <v>118</v>
      </c>
      <c r="T40" s="33">
        <f t="shared" si="650"/>
        <v>476</v>
      </c>
      <c r="V40">
        <f t="shared" si="651"/>
        <v>120</v>
      </c>
      <c r="W40">
        <f t="shared" si="619"/>
        <v>66</v>
      </c>
      <c r="X40">
        <f t="shared" si="619"/>
        <v>62</v>
      </c>
      <c r="Y40" s="33">
        <f t="shared" si="652"/>
        <v>248</v>
      </c>
      <c r="Z40">
        <f t="shared" si="620"/>
        <v>200</v>
      </c>
      <c r="AA40">
        <f t="shared" si="621"/>
        <v>110</v>
      </c>
      <c r="AB40">
        <f t="shared" si="622"/>
        <v>104</v>
      </c>
      <c r="AC40" s="33">
        <f t="shared" si="653"/>
        <v>414</v>
      </c>
      <c r="AE40">
        <f t="shared" si="654"/>
        <v>136</v>
      </c>
      <c r="AF40">
        <f t="shared" si="655"/>
        <v>72</v>
      </c>
      <c r="AG40">
        <f t="shared" si="656"/>
        <v>68</v>
      </c>
      <c r="AH40" s="33">
        <f t="shared" si="657"/>
        <v>276</v>
      </c>
      <c r="AI40">
        <f t="shared" si="624"/>
        <v>220</v>
      </c>
      <c r="AJ40">
        <f t="shared" si="658"/>
        <v>114</v>
      </c>
      <c r="AK40">
        <f t="shared" si="659"/>
        <v>110</v>
      </c>
      <c r="AL40" s="33">
        <f t="shared" si="660"/>
        <v>444</v>
      </c>
      <c r="AO40">
        <f t="shared" si="661"/>
        <v>58</v>
      </c>
      <c r="AP40">
        <f t="shared" si="626"/>
        <v>56</v>
      </c>
      <c r="AQ40">
        <f t="shared" si="626"/>
        <v>60</v>
      </c>
      <c r="AR40" s="33">
        <f t="shared" si="662"/>
        <v>174</v>
      </c>
      <c r="AS40" s="27"/>
      <c r="AT40">
        <f t="shared" si="627"/>
        <v>94</v>
      </c>
      <c r="AU40">
        <f t="shared" si="628"/>
        <v>92</v>
      </c>
      <c r="AV40">
        <f t="shared" si="629"/>
        <v>98</v>
      </c>
      <c r="AW40" s="33">
        <f t="shared" si="663"/>
        <v>284</v>
      </c>
      <c r="AX40" s="27"/>
      <c r="AY40">
        <f t="shared" si="664"/>
        <v>0</v>
      </c>
      <c r="AZ40">
        <f t="shared" si="630"/>
        <v>0</v>
      </c>
      <c r="BA40">
        <f t="shared" si="630"/>
        <v>30</v>
      </c>
      <c r="BB40" s="33">
        <f t="shared" si="665"/>
        <v>30</v>
      </c>
      <c r="BD40">
        <f t="shared" si="631"/>
        <v>0</v>
      </c>
      <c r="BE40">
        <f t="shared" si="632"/>
        <v>0</v>
      </c>
      <c r="BF40">
        <f t="shared" si="633"/>
        <v>47</v>
      </c>
      <c r="BG40" s="33">
        <f t="shared" si="666"/>
        <v>47</v>
      </c>
      <c r="BI40">
        <f t="shared" si="667"/>
        <v>36</v>
      </c>
      <c r="BJ40">
        <f t="shared" si="634"/>
        <v>32</v>
      </c>
      <c r="BK40">
        <f t="shared" si="634"/>
        <v>0</v>
      </c>
      <c r="BL40">
        <f t="shared" si="634"/>
        <v>32</v>
      </c>
      <c r="BM40" s="33">
        <f t="shared" si="668"/>
        <v>100</v>
      </c>
      <c r="BO40">
        <f t="shared" si="635"/>
        <v>60</v>
      </c>
      <c r="BP40">
        <f t="shared" si="636"/>
        <v>55</v>
      </c>
      <c r="BQ40">
        <f t="shared" si="637"/>
        <v>0</v>
      </c>
      <c r="BR40">
        <f t="shared" si="638"/>
        <v>54</v>
      </c>
      <c r="BS40" s="33">
        <f t="shared" si="669"/>
        <v>169</v>
      </c>
      <c r="BT40" s="27"/>
      <c r="BU40">
        <f t="shared" si="670"/>
        <v>288</v>
      </c>
      <c r="BV40">
        <f t="shared" si="639"/>
        <v>138</v>
      </c>
      <c r="BW40">
        <f t="shared" si="639"/>
        <v>130</v>
      </c>
      <c r="BX40" s="33">
        <f t="shared" si="671"/>
        <v>556</v>
      </c>
      <c r="BZ40">
        <f t="shared" si="672"/>
        <v>472</v>
      </c>
      <c r="CA40">
        <f t="shared" si="640"/>
        <v>230</v>
      </c>
      <c r="CB40">
        <f t="shared" si="640"/>
        <v>210</v>
      </c>
      <c r="CC40" s="33">
        <f t="shared" si="673"/>
        <v>912</v>
      </c>
      <c r="CE40">
        <f t="shared" si="674"/>
        <v>256</v>
      </c>
      <c r="CF40">
        <f t="shared" si="641"/>
        <v>138</v>
      </c>
      <c r="CG40">
        <f t="shared" si="641"/>
        <v>130</v>
      </c>
      <c r="CH40" s="33">
        <f t="shared" si="675"/>
        <v>524</v>
      </c>
      <c r="CJ40">
        <f t="shared" si="676"/>
        <v>420</v>
      </c>
      <c r="CK40">
        <f t="shared" si="642"/>
        <v>224</v>
      </c>
      <c r="CL40">
        <f t="shared" si="642"/>
        <v>214</v>
      </c>
      <c r="CM40" s="33">
        <f t="shared" si="677"/>
        <v>858</v>
      </c>
      <c r="CO40" s="34">
        <f t="shared" si="678"/>
        <v>187</v>
      </c>
      <c r="CQ40" s="36">
        <f t="shared" si="679"/>
        <v>382</v>
      </c>
      <c r="CS40" s="35">
        <f t="shared" si="680"/>
        <v>623</v>
      </c>
      <c r="CV40" s="251"/>
      <c r="CW40" s="2"/>
      <c r="CX40" s="2"/>
      <c r="CY40" s="2"/>
      <c r="CZ40" s="2"/>
      <c r="DA40" s="251"/>
      <c r="DB40" s="2"/>
      <c r="DC40" s="2"/>
      <c r="DD40" s="2"/>
      <c r="DE40" s="2"/>
      <c r="DF40" s="251"/>
      <c r="DG40" s="2"/>
      <c r="DH40" s="2"/>
      <c r="DI40" s="2"/>
      <c r="DJ40" s="252"/>
      <c r="DK40" s="251"/>
      <c r="DL40" s="2"/>
      <c r="DM40" s="2"/>
      <c r="DN40" s="2"/>
      <c r="DO40" s="2"/>
      <c r="DP40" s="251"/>
      <c r="DQ40" s="2"/>
      <c r="DR40" s="2"/>
      <c r="DS40" s="2"/>
      <c r="DT40" s="252"/>
      <c r="DU40" s="251"/>
      <c r="DV40" s="2"/>
      <c r="DW40" s="2"/>
      <c r="DX40" s="2"/>
      <c r="DY40" s="252"/>
      <c r="DZ40" s="251"/>
      <c r="EA40" s="2"/>
      <c r="EB40" s="268"/>
      <c r="EC40" s="2"/>
      <c r="ED40" s="252"/>
      <c r="II40" s="3"/>
      <c r="IJ40" s="3"/>
      <c r="IK40" s="3"/>
    </row>
    <row r="41" spans="3:245">
      <c r="C41" s="234" t="s">
        <v>111</v>
      </c>
      <c r="D41">
        <f t="shared" si="643"/>
        <v>128</v>
      </c>
      <c r="E41">
        <f t="shared" si="644"/>
        <v>64</v>
      </c>
      <c r="F41">
        <f t="shared" si="645"/>
        <v>62</v>
      </c>
      <c r="G41" s="33">
        <f t="shared" si="646"/>
        <v>254</v>
      </c>
      <c r="H41">
        <f t="shared" si="612"/>
        <v>200</v>
      </c>
      <c r="I41">
        <f t="shared" si="613"/>
        <v>102</v>
      </c>
      <c r="J41">
        <f t="shared" si="614"/>
        <v>98</v>
      </c>
      <c r="K41" s="33">
        <f t="shared" si="647"/>
        <v>400</v>
      </c>
      <c r="L41" s="99"/>
      <c r="M41">
        <f t="shared" si="648"/>
        <v>144</v>
      </c>
      <c r="N41">
        <f t="shared" si="615"/>
        <v>70</v>
      </c>
      <c r="O41">
        <f t="shared" si="615"/>
        <v>66</v>
      </c>
      <c r="P41" s="33">
        <f t="shared" si="649"/>
        <v>280</v>
      </c>
      <c r="Q41">
        <f t="shared" si="616"/>
        <v>236</v>
      </c>
      <c r="R41">
        <f t="shared" si="617"/>
        <v>116</v>
      </c>
      <c r="S41">
        <f t="shared" si="618"/>
        <v>110</v>
      </c>
      <c r="T41" s="33">
        <f t="shared" si="650"/>
        <v>462</v>
      </c>
      <c r="V41">
        <f t="shared" si="651"/>
        <v>136</v>
      </c>
      <c r="W41">
        <f t="shared" si="619"/>
        <v>68</v>
      </c>
      <c r="X41">
        <f t="shared" si="619"/>
        <v>68</v>
      </c>
      <c r="Y41" s="33">
        <f t="shared" si="652"/>
        <v>272</v>
      </c>
      <c r="Z41">
        <f t="shared" si="620"/>
        <v>216</v>
      </c>
      <c r="AA41">
        <f t="shared" si="621"/>
        <v>108</v>
      </c>
      <c r="AB41">
        <f t="shared" si="622"/>
        <v>110</v>
      </c>
      <c r="AC41" s="33">
        <f t="shared" si="653"/>
        <v>434</v>
      </c>
      <c r="AE41">
        <f t="shared" si="654"/>
        <v>132</v>
      </c>
      <c r="AF41">
        <f t="shared" si="655"/>
        <v>66</v>
      </c>
      <c r="AG41">
        <f t="shared" si="656"/>
        <v>66</v>
      </c>
      <c r="AH41" s="33">
        <f t="shared" si="657"/>
        <v>264</v>
      </c>
      <c r="AI41">
        <f t="shared" si="624"/>
        <v>212</v>
      </c>
      <c r="AJ41">
        <f t="shared" si="658"/>
        <v>106</v>
      </c>
      <c r="AK41">
        <f t="shared" si="659"/>
        <v>106</v>
      </c>
      <c r="AL41" s="33">
        <f t="shared" si="660"/>
        <v>424</v>
      </c>
      <c r="AO41">
        <f t="shared" si="661"/>
        <v>58</v>
      </c>
      <c r="AP41">
        <f t="shared" si="626"/>
        <v>58</v>
      </c>
      <c r="AQ41">
        <f t="shared" si="626"/>
        <v>64</v>
      </c>
      <c r="AR41" s="33">
        <f t="shared" si="662"/>
        <v>180</v>
      </c>
      <c r="AS41" s="27"/>
      <c r="AT41">
        <f t="shared" si="627"/>
        <v>96</v>
      </c>
      <c r="AU41">
        <f t="shared" si="628"/>
        <v>96</v>
      </c>
      <c r="AV41">
        <f t="shared" si="629"/>
        <v>106</v>
      </c>
      <c r="AW41" s="33">
        <f t="shared" si="663"/>
        <v>298</v>
      </c>
      <c r="AX41" s="27"/>
      <c r="AY41">
        <f t="shared" si="664"/>
        <v>0</v>
      </c>
      <c r="AZ41">
        <f t="shared" si="630"/>
        <v>0</v>
      </c>
      <c r="BA41">
        <f t="shared" si="630"/>
        <v>28</v>
      </c>
      <c r="BB41" s="33">
        <f t="shared" si="665"/>
        <v>28</v>
      </c>
      <c r="BD41">
        <f t="shared" si="631"/>
        <v>0</v>
      </c>
      <c r="BE41">
        <f t="shared" si="632"/>
        <v>0</v>
      </c>
      <c r="BF41">
        <f t="shared" si="633"/>
        <v>46</v>
      </c>
      <c r="BG41" s="33">
        <f t="shared" si="666"/>
        <v>46</v>
      </c>
      <c r="BI41">
        <f t="shared" si="667"/>
        <v>33</v>
      </c>
      <c r="BJ41">
        <f t="shared" si="634"/>
        <v>30</v>
      </c>
      <c r="BK41">
        <f t="shared" si="634"/>
        <v>0</v>
      </c>
      <c r="BL41">
        <f t="shared" si="634"/>
        <v>31</v>
      </c>
      <c r="BM41" s="33">
        <f t="shared" si="668"/>
        <v>94</v>
      </c>
      <c r="BO41">
        <f t="shared" si="635"/>
        <v>56</v>
      </c>
      <c r="BP41">
        <f t="shared" si="636"/>
        <v>53</v>
      </c>
      <c r="BQ41">
        <f t="shared" si="637"/>
        <v>0</v>
      </c>
      <c r="BR41">
        <f t="shared" si="638"/>
        <v>52</v>
      </c>
      <c r="BS41" s="33">
        <f t="shared" si="669"/>
        <v>161</v>
      </c>
      <c r="BT41" s="27"/>
      <c r="BU41">
        <f t="shared" si="670"/>
        <v>272</v>
      </c>
      <c r="BV41">
        <f t="shared" si="639"/>
        <v>134</v>
      </c>
      <c r="BW41">
        <f t="shared" si="639"/>
        <v>128</v>
      </c>
      <c r="BX41" s="33">
        <f t="shared" si="671"/>
        <v>534</v>
      </c>
      <c r="BZ41">
        <f t="shared" si="672"/>
        <v>436</v>
      </c>
      <c r="CA41">
        <f t="shared" si="640"/>
        <v>218</v>
      </c>
      <c r="CB41">
        <f t="shared" si="640"/>
        <v>208</v>
      </c>
      <c r="CC41" s="33">
        <f t="shared" si="673"/>
        <v>862</v>
      </c>
      <c r="CE41">
        <f t="shared" si="674"/>
        <v>268</v>
      </c>
      <c r="CF41">
        <f t="shared" si="641"/>
        <v>134</v>
      </c>
      <c r="CG41">
        <f t="shared" si="641"/>
        <v>134</v>
      </c>
      <c r="CH41" s="33">
        <f t="shared" si="675"/>
        <v>536</v>
      </c>
      <c r="CJ41">
        <f t="shared" si="676"/>
        <v>428</v>
      </c>
      <c r="CK41">
        <f t="shared" si="642"/>
        <v>214</v>
      </c>
      <c r="CL41">
        <f t="shared" si="642"/>
        <v>216</v>
      </c>
      <c r="CM41" s="33">
        <f t="shared" si="677"/>
        <v>858</v>
      </c>
      <c r="CO41" s="34">
        <f t="shared" si="678"/>
        <v>190</v>
      </c>
      <c r="CQ41" s="36">
        <f t="shared" si="679"/>
        <v>385</v>
      </c>
      <c r="CS41" s="35">
        <f t="shared" si="680"/>
        <v>628</v>
      </c>
      <c r="CV41" s="287" t="s">
        <v>140</v>
      </c>
      <c r="CW41" s="288"/>
      <c r="CX41" s="288"/>
      <c r="CY41" s="288"/>
      <c r="CZ41" s="2"/>
      <c r="DA41" s="287" t="s">
        <v>140</v>
      </c>
      <c r="DB41" s="288"/>
      <c r="DC41" s="288"/>
      <c r="DD41" s="288"/>
      <c r="DE41" s="2"/>
      <c r="DF41" s="287" t="s">
        <v>140</v>
      </c>
      <c r="DG41" s="288"/>
      <c r="DH41" s="288"/>
      <c r="DI41" s="288"/>
      <c r="DJ41" s="252"/>
      <c r="DK41" s="287" t="s">
        <v>140</v>
      </c>
      <c r="DL41" s="288"/>
      <c r="DM41" s="288"/>
      <c r="DN41" s="288"/>
      <c r="DO41" s="2"/>
      <c r="DP41" s="287" t="s">
        <v>140</v>
      </c>
      <c r="DQ41" s="288"/>
      <c r="DR41" s="288"/>
      <c r="DS41" s="288"/>
      <c r="DT41" s="252"/>
      <c r="DU41" s="287" t="s">
        <v>140</v>
      </c>
      <c r="DV41" s="288"/>
      <c r="DW41" s="288"/>
      <c r="DX41" s="288"/>
      <c r="DY41" s="252"/>
      <c r="DZ41" s="287" t="s">
        <v>140</v>
      </c>
      <c r="EA41" s="288"/>
      <c r="EB41" s="288"/>
      <c r="EC41" s="288"/>
      <c r="ED41" s="252"/>
      <c r="II41" s="3"/>
      <c r="IJ41" s="3"/>
      <c r="IK41" s="3"/>
    </row>
    <row r="42" spans="3:245" ht="13.5" thickBot="1">
      <c r="C42" s="234" t="s">
        <v>47</v>
      </c>
      <c r="D42">
        <f t="shared" si="643"/>
        <v>132</v>
      </c>
      <c r="E42">
        <f t="shared" si="644"/>
        <v>62</v>
      </c>
      <c r="F42">
        <f t="shared" si="645"/>
        <v>58</v>
      </c>
      <c r="G42" s="33">
        <f t="shared" si="646"/>
        <v>252</v>
      </c>
      <c r="H42">
        <f t="shared" si="612"/>
        <v>132</v>
      </c>
      <c r="I42">
        <f t="shared" si="613"/>
        <v>62</v>
      </c>
      <c r="J42">
        <f t="shared" si="614"/>
        <v>58</v>
      </c>
      <c r="K42" s="33">
        <f t="shared" si="647"/>
        <v>252</v>
      </c>
      <c r="L42" s="99"/>
      <c r="M42">
        <f t="shared" si="648"/>
        <v>140</v>
      </c>
      <c r="N42">
        <f t="shared" si="615"/>
        <v>68</v>
      </c>
      <c r="O42">
        <f t="shared" si="615"/>
        <v>66</v>
      </c>
      <c r="P42" s="33">
        <f t="shared" si="649"/>
        <v>274</v>
      </c>
      <c r="Q42">
        <f t="shared" si="616"/>
        <v>140</v>
      </c>
      <c r="R42">
        <f t="shared" si="617"/>
        <v>68</v>
      </c>
      <c r="S42">
        <f t="shared" si="618"/>
        <v>66</v>
      </c>
      <c r="T42" s="33">
        <f t="shared" si="650"/>
        <v>274</v>
      </c>
      <c r="V42">
        <f t="shared" si="651"/>
        <v>128</v>
      </c>
      <c r="W42">
        <f t="shared" si="619"/>
        <v>62</v>
      </c>
      <c r="X42">
        <f t="shared" si="619"/>
        <v>62</v>
      </c>
      <c r="Y42" s="33">
        <f t="shared" si="652"/>
        <v>252</v>
      </c>
      <c r="Z42">
        <f t="shared" si="620"/>
        <v>128</v>
      </c>
      <c r="AA42">
        <f t="shared" si="621"/>
        <v>62</v>
      </c>
      <c r="AB42">
        <f t="shared" si="622"/>
        <v>62</v>
      </c>
      <c r="AC42" s="33">
        <f t="shared" si="653"/>
        <v>252</v>
      </c>
      <c r="AE42">
        <f t="shared" si="654"/>
        <v>128</v>
      </c>
      <c r="AF42">
        <f t="shared" si="655"/>
        <v>68</v>
      </c>
      <c r="AG42">
        <f t="shared" si="656"/>
        <v>64</v>
      </c>
      <c r="AH42" s="33">
        <f t="shared" si="657"/>
        <v>260</v>
      </c>
      <c r="AI42">
        <f t="shared" si="624"/>
        <v>128</v>
      </c>
      <c r="AJ42">
        <f t="shared" si="658"/>
        <v>68</v>
      </c>
      <c r="AK42">
        <f t="shared" si="659"/>
        <v>64</v>
      </c>
      <c r="AL42" s="33">
        <f t="shared" si="660"/>
        <v>260</v>
      </c>
      <c r="AO42">
        <f t="shared" si="661"/>
        <v>64</v>
      </c>
      <c r="AP42">
        <f t="shared" si="626"/>
        <v>66</v>
      </c>
      <c r="AQ42">
        <f t="shared" si="626"/>
        <v>66</v>
      </c>
      <c r="AR42" s="33">
        <f t="shared" si="662"/>
        <v>196</v>
      </c>
      <c r="AS42" s="27"/>
      <c r="AT42">
        <f t="shared" si="627"/>
        <v>64</v>
      </c>
      <c r="AU42">
        <f t="shared" si="628"/>
        <v>66</v>
      </c>
      <c r="AV42">
        <f t="shared" si="629"/>
        <v>66</v>
      </c>
      <c r="AW42" s="33">
        <f t="shared" si="663"/>
        <v>196</v>
      </c>
      <c r="AY42">
        <f t="shared" si="664"/>
        <v>0</v>
      </c>
      <c r="AZ42">
        <f t="shared" si="630"/>
        <v>0</v>
      </c>
      <c r="BA42">
        <f t="shared" si="630"/>
        <v>33</v>
      </c>
      <c r="BB42" s="33">
        <f t="shared" si="665"/>
        <v>33</v>
      </c>
      <c r="BD42">
        <f t="shared" si="631"/>
        <v>0</v>
      </c>
      <c r="BE42">
        <f t="shared" si="632"/>
        <v>0</v>
      </c>
      <c r="BF42">
        <f t="shared" si="633"/>
        <v>33</v>
      </c>
      <c r="BG42" s="33">
        <f t="shared" si="666"/>
        <v>33</v>
      </c>
      <c r="BI42">
        <f t="shared" si="667"/>
        <v>35</v>
      </c>
      <c r="BJ42">
        <f t="shared" si="634"/>
        <v>34</v>
      </c>
      <c r="BK42">
        <f t="shared" si="634"/>
        <v>0</v>
      </c>
      <c r="BL42">
        <f t="shared" si="634"/>
        <v>31</v>
      </c>
      <c r="BM42" s="33">
        <f t="shared" si="668"/>
        <v>100</v>
      </c>
      <c r="BO42">
        <f t="shared" si="635"/>
        <v>35</v>
      </c>
      <c r="BP42">
        <f t="shared" si="636"/>
        <v>34</v>
      </c>
      <c r="BQ42">
        <f t="shared" si="637"/>
        <v>0</v>
      </c>
      <c r="BR42">
        <f t="shared" si="638"/>
        <v>31</v>
      </c>
      <c r="BS42" s="33">
        <f t="shared" si="669"/>
        <v>100</v>
      </c>
      <c r="BU42">
        <f t="shared" si="670"/>
        <v>272</v>
      </c>
      <c r="BV42">
        <f t="shared" si="639"/>
        <v>130</v>
      </c>
      <c r="BW42">
        <f t="shared" si="639"/>
        <v>124</v>
      </c>
      <c r="BX42" s="33">
        <f t="shared" si="671"/>
        <v>526</v>
      </c>
      <c r="BZ42">
        <f t="shared" si="672"/>
        <v>272</v>
      </c>
      <c r="CA42">
        <f t="shared" si="640"/>
        <v>130</v>
      </c>
      <c r="CB42">
        <f t="shared" si="640"/>
        <v>124</v>
      </c>
      <c r="CC42" s="33">
        <f t="shared" si="673"/>
        <v>526</v>
      </c>
      <c r="CE42">
        <f t="shared" si="674"/>
        <v>256</v>
      </c>
      <c r="CF42">
        <f t="shared" si="641"/>
        <v>130</v>
      </c>
      <c r="CG42">
        <f t="shared" si="641"/>
        <v>126</v>
      </c>
      <c r="CH42" s="33">
        <f t="shared" si="675"/>
        <v>512</v>
      </c>
      <c r="CJ42">
        <f t="shared" si="676"/>
        <v>256</v>
      </c>
      <c r="CK42">
        <f t="shared" si="642"/>
        <v>130</v>
      </c>
      <c r="CL42">
        <f t="shared" si="642"/>
        <v>126</v>
      </c>
      <c r="CM42" s="33">
        <f t="shared" si="677"/>
        <v>512</v>
      </c>
      <c r="CO42" s="34">
        <f t="shared" si="678"/>
        <v>182</v>
      </c>
      <c r="CQ42" s="36">
        <f t="shared" si="679"/>
        <v>380</v>
      </c>
      <c r="CS42" s="35">
        <f t="shared" si="680"/>
        <v>380</v>
      </c>
      <c r="CU42" s="235">
        <v>11</v>
      </c>
      <c r="CV42" s="285" t="s">
        <v>55</v>
      </c>
      <c r="CW42" s="286"/>
      <c r="CX42" s="286"/>
      <c r="CY42" s="286"/>
      <c r="CZ42" s="256">
        <v>246</v>
      </c>
      <c r="DA42" s="331" t="s">
        <v>50</v>
      </c>
      <c r="DB42" s="332"/>
      <c r="DC42" s="332"/>
      <c r="DD42" s="332"/>
      <c r="DE42" s="259">
        <v>268</v>
      </c>
      <c r="DF42" s="331" t="s">
        <v>132</v>
      </c>
      <c r="DG42" s="332"/>
      <c r="DH42" s="332"/>
      <c r="DI42" s="332"/>
      <c r="DJ42" s="258">
        <v>252</v>
      </c>
      <c r="DK42" s="281" t="s">
        <v>148</v>
      </c>
      <c r="DL42" s="282"/>
      <c r="DM42" s="282"/>
      <c r="DN42" s="282"/>
      <c r="DO42" s="263">
        <v>264</v>
      </c>
      <c r="DP42" s="331" t="s">
        <v>112</v>
      </c>
      <c r="DQ42" s="332"/>
      <c r="DR42" s="332"/>
      <c r="DS42" s="332"/>
      <c r="DT42" s="264">
        <v>178</v>
      </c>
      <c r="DU42" s="267" t="s">
        <v>147</v>
      </c>
      <c r="DV42" s="248"/>
      <c r="DW42" s="248"/>
      <c r="DX42" s="248"/>
      <c r="DY42" s="264">
        <v>30</v>
      </c>
      <c r="DZ42" s="331" t="s">
        <v>112</v>
      </c>
      <c r="EA42" s="332"/>
      <c r="EB42" s="332"/>
      <c r="EC42" s="332"/>
      <c r="ED42" s="264">
        <v>96</v>
      </c>
      <c r="II42" s="3"/>
      <c r="IJ42" s="3"/>
      <c r="IK42" s="3"/>
    </row>
    <row r="43" spans="3:245">
      <c r="C43" s="234" t="s">
        <v>110</v>
      </c>
      <c r="D43">
        <f t="shared" si="643"/>
        <v>132</v>
      </c>
      <c r="E43">
        <f t="shared" si="644"/>
        <v>60</v>
      </c>
      <c r="F43">
        <f t="shared" si="645"/>
        <v>58</v>
      </c>
      <c r="G43" s="33">
        <f t="shared" si="646"/>
        <v>250</v>
      </c>
      <c r="H43">
        <f t="shared" si="612"/>
        <v>132</v>
      </c>
      <c r="I43">
        <f t="shared" si="613"/>
        <v>60</v>
      </c>
      <c r="J43">
        <f t="shared" si="614"/>
        <v>58</v>
      </c>
      <c r="K43" s="33">
        <f t="shared" si="647"/>
        <v>250</v>
      </c>
      <c r="L43" s="99"/>
      <c r="M43">
        <f t="shared" si="648"/>
        <v>128</v>
      </c>
      <c r="N43">
        <f t="shared" si="615"/>
        <v>64</v>
      </c>
      <c r="O43">
        <f t="shared" si="615"/>
        <v>60</v>
      </c>
      <c r="P43" s="33">
        <f t="shared" si="649"/>
        <v>252</v>
      </c>
      <c r="Q43">
        <f t="shared" si="616"/>
        <v>128</v>
      </c>
      <c r="R43">
        <f t="shared" si="617"/>
        <v>64</v>
      </c>
      <c r="S43">
        <f t="shared" si="618"/>
        <v>60</v>
      </c>
      <c r="T43" s="33">
        <f t="shared" si="650"/>
        <v>252</v>
      </c>
      <c r="V43">
        <f t="shared" si="651"/>
        <v>132</v>
      </c>
      <c r="W43">
        <f t="shared" si="619"/>
        <v>68</v>
      </c>
      <c r="X43">
        <f t="shared" si="619"/>
        <v>68</v>
      </c>
      <c r="Y43" s="33">
        <f t="shared" si="652"/>
        <v>268</v>
      </c>
      <c r="Z43">
        <f t="shared" si="620"/>
        <v>132</v>
      </c>
      <c r="AA43">
        <f t="shared" si="621"/>
        <v>68</v>
      </c>
      <c r="AB43">
        <f t="shared" si="622"/>
        <v>68</v>
      </c>
      <c r="AC43" s="33">
        <f t="shared" si="653"/>
        <v>268</v>
      </c>
      <c r="AE43">
        <f t="shared" si="654"/>
        <v>128</v>
      </c>
      <c r="AF43">
        <f t="shared" si="655"/>
        <v>68</v>
      </c>
      <c r="AG43">
        <f t="shared" si="656"/>
        <v>64</v>
      </c>
      <c r="AH43" s="33">
        <f t="shared" si="657"/>
        <v>260</v>
      </c>
      <c r="AI43">
        <f t="shared" si="624"/>
        <v>128</v>
      </c>
      <c r="AJ43">
        <f t="shared" si="658"/>
        <v>68</v>
      </c>
      <c r="AK43">
        <f t="shared" si="659"/>
        <v>64</v>
      </c>
      <c r="AL43" s="33">
        <f t="shared" si="660"/>
        <v>260</v>
      </c>
      <c r="AO43">
        <f t="shared" si="661"/>
        <v>50</v>
      </c>
      <c r="AP43">
        <f t="shared" si="626"/>
        <v>52</v>
      </c>
      <c r="AQ43">
        <f t="shared" si="626"/>
        <v>54</v>
      </c>
      <c r="AR43" s="33">
        <f t="shared" si="662"/>
        <v>156</v>
      </c>
      <c r="AS43" s="27"/>
      <c r="AT43">
        <f t="shared" si="627"/>
        <v>50</v>
      </c>
      <c r="AU43">
        <f t="shared" si="628"/>
        <v>52</v>
      </c>
      <c r="AV43">
        <f t="shared" si="629"/>
        <v>54</v>
      </c>
      <c r="AW43" s="33">
        <f t="shared" si="663"/>
        <v>156</v>
      </c>
      <c r="AY43">
        <f t="shared" si="664"/>
        <v>0</v>
      </c>
      <c r="AZ43">
        <f t="shared" si="630"/>
        <v>0</v>
      </c>
      <c r="BA43">
        <f t="shared" si="630"/>
        <v>26</v>
      </c>
      <c r="BB43" s="33">
        <f t="shared" si="665"/>
        <v>26</v>
      </c>
      <c r="BD43">
        <f t="shared" si="631"/>
        <v>0</v>
      </c>
      <c r="BE43">
        <f t="shared" si="632"/>
        <v>0</v>
      </c>
      <c r="BF43">
        <f t="shared" si="633"/>
        <v>26</v>
      </c>
      <c r="BG43" s="33">
        <f t="shared" si="666"/>
        <v>26</v>
      </c>
      <c r="BI43">
        <f t="shared" si="667"/>
        <v>31</v>
      </c>
      <c r="BJ43">
        <f t="shared" si="634"/>
        <v>32</v>
      </c>
      <c r="BK43">
        <f t="shared" si="634"/>
        <v>0</v>
      </c>
      <c r="BL43">
        <f t="shared" si="634"/>
        <v>30</v>
      </c>
      <c r="BM43" s="33">
        <f t="shared" si="668"/>
        <v>93</v>
      </c>
      <c r="BO43">
        <f t="shared" si="635"/>
        <v>31</v>
      </c>
      <c r="BP43">
        <f t="shared" si="636"/>
        <v>32</v>
      </c>
      <c r="BQ43">
        <f t="shared" si="637"/>
        <v>0</v>
      </c>
      <c r="BR43">
        <f t="shared" si="638"/>
        <v>30</v>
      </c>
      <c r="BS43" s="33">
        <f t="shared" si="669"/>
        <v>93</v>
      </c>
      <c r="BU43">
        <f t="shared" si="670"/>
        <v>260</v>
      </c>
      <c r="BV43">
        <f t="shared" si="639"/>
        <v>124</v>
      </c>
      <c r="BW43">
        <f t="shared" si="639"/>
        <v>118</v>
      </c>
      <c r="BX43" s="33">
        <f t="shared" si="671"/>
        <v>502</v>
      </c>
      <c r="BZ43">
        <f t="shared" si="672"/>
        <v>260</v>
      </c>
      <c r="CA43">
        <f t="shared" si="640"/>
        <v>124</v>
      </c>
      <c r="CB43">
        <f t="shared" si="640"/>
        <v>118</v>
      </c>
      <c r="CC43" s="33">
        <f t="shared" si="673"/>
        <v>502</v>
      </c>
      <c r="CE43">
        <f t="shared" si="674"/>
        <v>260</v>
      </c>
      <c r="CF43">
        <f t="shared" si="641"/>
        <v>136</v>
      </c>
      <c r="CG43">
        <f t="shared" si="641"/>
        <v>132</v>
      </c>
      <c r="CH43" s="33">
        <f t="shared" si="675"/>
        <v>528</v>
      </c>
      <c r="CJ43">
        <f t="shared" si="676"/>
        <v>260</v>
      </c>
      <c r="CK43">
        <f t="shared" si="642"/>
        <v>136</v>
      </c>
      <c r="CL43">
        <f t="shared" si="642"/>
        <v>132</v>
      </c>
      <c r="CM43" s="33">
        <f t="shared" si="677"/>
        <v>528</v>
      </c>
      <c r="CO43" s="34">
        <f t="shared" si="678"/>
        <v>166</v>
      </c>
      <c r="CQ43" s="36">
        <f t="shared" si="679"/>
        <v>360</v>
      </c>
      <c r="CS43" s="35">
        <f t="shared" si="680"/>
        <v>360</v>
      </c>
      <c r="CV43" s="251"/>
      <c r="CW43" s="2"/>
      <c r="CX43" s="2"/>
      <c r="CY43" s="2"/>
      <c r="CZ43" s="2"/>
      <c r="DA43" s="251"/>
      <c r="DB43" s="2"/>
      <c r="DC43" s="2"/>
      <c r="DD43" s="2"/>
      <c r="DE43" s="2"/>
      <c r="DF43" s="251"/>
      <c r="DG43" s="2"/>
      <c r="DH43" s="2"/>
      <c r="DI43" s="2"/>
      <c r="DJ43" s="252"/>
      <c r="DP43" s="251"/>
      <c r="DQ43" s="2"/>
      <c r="DR43" s="2"/>
      <c r="DS43" s="2"/>
      <c r="DT43" s="252"/>
      <c r="DU43" s="251"/>
      <c r="DV43" s="2"/>
      <c r="DW43" s="2"/>
      <c r="DX43" s="2"/>
      <c r="DY43" s="252"/>
      <c r="DZ43" s="251"/>
      <c r="EA43" s="2"/>
      <c r="EB43" s="268"/>
      <c r="EC43" s="2"/>
      <c r="ED43" s="252"/>
      <c r="II43" s="3"/>
      <c r="IJ43" s="3"/>
      <c r="IK43" s="3"/>
    </row>
    <row r="44" spans="3:245">
      <c r="C44" s="234" t="s">
        <v>112</v>
      </c>
      <c r="D44">
        <f t="shared" si="643"/>
        <v>96</v>
      </c>
      <c r="E44">
        <f t="shared" si="644"/>
        <v>52</v>
      </c>
      <c r="F44">
        <f t="shared" si="645"/>
        <v>58</v>
      </c>
      <c r="G44" s="33">
        <f t="shared" si="646"/>
        <v>206</v>
      </c>
      <c r="H44">
        <f t="shared" si="612"/>
        <v>96</v>
      </c>
      <c r="I44">
        <f t="shared" si="613"/>
        <v>52</v>
      </c>
      <c r="J44">
        <f t="shared" si="614"/>
        <v>58</v>
      </c>
      <c r="K44" s="33">
        <f t="shared" si="647"/>
        <v>206</v>
      </c>
      <c r="L44" s="99"/>
      <c r="M44">
        <f t="shared" si="648"/>
        <v>120</v>
      </c>
      <c r="N44">
        <f t="shared" si="615"/>
        <v>60</v>
      </c>
      <c r="O44">
        <f t="shared" si="615"/>
        <v>66</v>
      </c>
      <c r="P44" s="33">
        <f t="shared" si="649"/>
        <v>246</v>
      </c>
      <c r="Q44">
        <f t="shared" si="616"/>
        <v>120</v>
      </c>
      <c r="R44">
        <f t="shared" si="617"/>
        <v>60</v>
      </c>
      <c r="S44">
        <f t="shared" si="618"/>
        <v>66</v>
      </c>
      <c r="T44" s="33">
        <f t="shared" si="650"/>
        <v>246</v>
      </c>
      <c r="V44">
        <f t="shared" si="651"/>
        <v>152</v>
      </c>
      <c r="W44">
        <f t="shared" si="619"/>
        <v>60</v>
      </c>
      <c r="X44">
        <f t="shared" si="619"/>
        <v>62</v>
      </c>
      <c r="Y44" s="33">
        <f t="shared" si="652"/>
        <v>274</v>
      </c>
      <c r="Z44">
        <f t="shared" si="620"/>
        <v>152</v>
      </c>
      <c r="AA44">
        <f t="shared" si="621"/>
        <v>60</v>
      </c>
      <c r="AB44">
        <f t="shared" si="622"/>
        <v>62</v>
      </c>
      <c r="AC44" s="33">
        <f t="shared" si="653"/>
        <v>274</v>
      </c>
      <c r="AE44">
        <f t="shared" si="654"/>
        <v>148</v>
      </c>
      <c r="AF44">
        <f t="shared" si="655"/>
        <v>62</v>
      </c>
      <c r="AG44">
        <f t="shared" si="656"/>
        <v>64</v>
      </c>
      <c r="AH44" s="33">
        <f t="shared" si="657"/>
        <v>274</v>
      </c>
      <c r="AI44">
        <f t="shared" si="624"/>
        <v>148</v>
      </c>
      <c r="AJ44">
        <f t="shared" si="658"/>
        <v>62</v>
      </c>
      <c r="AK44">
        <f t="shared" si="659"/>
        <v>64</v>
      </c>
      <c r="AL44" s="33">
        <f t="shared" si="660"/>
        <v>274</v>
      </c>
      <c r="AO44">
        <f t="shared" si="661"/>
        <v>58</v>
      </c>
      <c r="AP44">
        <f t="shared" si="626"/>
        <v>60</v>
      </c>
      <c r="AQ44">
        <f t="shared" si="626"/>
        <v>60</v>
      </c>
      <c r="AR44" s="33">
        <f t="shared" si="662"/>
        <v>178</v>
      </c>
      <c r="AS44" s="27"/>
      <c r="AT44">
        <f t="shared" si="627"/>
        <v>58</v>
      </c>
      <c r="AU44">
        <f t="shared" si="628"/>
        <v>60</v>
      </c>
      <c r="AV44">
        <f t="shared" si="629"/>
        <v>60</v>
      </c>
      <c r="AW44" s="33">
        <f t="shared" si="663"/>
        <v>178</v>
      </c>
      <c r="AY44">
        <f t="shared" si="664"/>
        <v>0</v>
      </c>
      <c r="AZ44">
        <f t="shared" si="630"/>
        <v>0</v>
      </c>
      <c r="BA44">
        <f t="shared" si="630"/>
        <v>27</v>
      </c>
      <c r="BB44" s="33">
        <f t="shared" si="665"/>
        <v>27</v>
      </c>
      <c r="BD44">
        <f t="shared" si="631"/>
        <v>0</v>
      </c>
      <c r="BE44">
        <f t="shared" si="632"/>
        <v>0</v>
      </c>
      <c r="BF44">
        <f t="shared" si="633"/>
        <v>27</v>
      </c>
      <c r="BG44" s="33">
        <f t="shared" si="666"/>
        <v>27</v>
      </c>
      <c r="BI44">
        <f t="shared" si="667"/>
        <v>32</v>
      </c>
      <c r="BJ44">
        <f t="shared" si="634"/>
        <v>32</v>
      </c>
      <c r="BK44">
        <f t="shared" si="634"/>
        <v>0</v>
      </c>
      <c r="BL44">
        <f t="shared" si="634"/>
        <v>32</v>
      </c>
      <c r="BM44" s="33">
        <f t="shared" si="668"/>
        <v>96</v>
      </c>
      <c r="BO44">
        <f t="shared" si="635"/>
        <v>32</v>
      </c>
      <c r="BP44">
        <f t="shared" si="636"/>
        <v>32</v>
      </c>
      <c r="BQ44">
        <f t="shared" si="637"/>
        <v>0</v>
      </c>
      <c r="BR44">
        <f t="shared" si="638"/>
        <v>32</v>
      </c>
      <c r="BS44" s="33">
        <f t="shared" si="669"/>
        <v>96</v>
      </c>
      <c r="BU44">
        <f t="shared" si="670"/>
        <v>216</v>
      </c>
      <c r="BV44">
        <f t="shared" si="639"/>
        <v>112</v>
      </c>
      <c r="BW44">
        <f t="shared" si="639"/>
        <v>124</v>
      </c>
      <c r="BX44" s="33">
        <f t="shared" si="671"/>
        <v>452</v>
      </c>
      <c r="BZ44">
        <f t="shared" si="672"/>
        <v>216</v>
      </c>
      <c r="CA44">
        <f t="shared" si="640"/>
        <v>112</v>
      </c>
      <c r="CB44">
        <f t="shared" si="640"/>
        <v>124</v>
      </c>
      <c r="CC44" s="33">
        <f t="shared" si="673"/>
        <v>452</v>
      </c>
      <c r="CE44">
        <f t="shared" si="674"/>
        <v>300</v>
      </c>
      <c r="CF44">
        <f t="shared" si="641"/>
        <v>122</v>
      </c>
      <c r="CG44">
        <f t="shared" si="641"/>
        <v>126</v>
      </c>
      <c r="CH44" s="33">
        <f t="shared" si="675"/>
        <v>548</v>
      </c>
      <c r="CJ44">
        <f t="shared" si="676"/>
        <v>300</v>
      </c>
      <c r="CK44">
        <f t="shared" si="642"/>
        <v>122</v>
      </c>
      <c r="CL44">
        <f t="shared" si="642"/>
        <v>126</v>
      </c>
      <c r="CM44" s="33">
        <f t="shared" si="677"/>
        <v>548</v>
      </c>
      <c r="CO44" s="34">
        <f t="shared" si="678"/>
        <v>175</v>
      </c>
      <c r="CQ44" s="36">
        <f t="shared" si="679"/>
        <v>369</v>
      </c>
      <c r="CS44" s="35">
        <f t="shared" si="680"/>
        <v>369</v>
      </c>
      <c r="CV44" s="283" t="s">
        <v>141</v>
      </c>
      <c r="CW44" s="284"/>
      <c r="CX44" s="284"/>
      <c r="CY44" s="284"/>
      <c r="CZ44" s="2"/>
      <c r="DA44" s="283" t="s">
        <v>144</v>
      </c>
      <c r="DB44" s="284"/>
      <c r="DC44" s="284"/>
      <c r="DD44" s="284"/>
      <c r="DE44" s="2"/>
      <c r="DF44" s="283" t="s">
        <v>141</v>
      </c>
      <c r="DG44" s="284"/>
      <c r="DH44" s="284"/>
      <c r="DI44" s="284"/>
      <c r="DJ44" s="252"/>
      <c r="DP44" s="283" t="s">
        <v>141</v>
      </c>
      <c r="DQ44" s="284"/>
      <c r="DR44" s="284"/>
      <c r="DS44" s="284"/>
      <c r="DT44" s="252"/>
      <c r="DU44" s="283" t="s">
        <v>142</v>
      </c>
      <c r="DV44" s="284"/>
      <c r="DW44" s="284"/>
      <c r="DX44" s="284"/>
      <c r="DY44" s="252"/>
      <c r="DZ44" s="283" t="s">
        <v>142</v>
      </c>
      <c r="EA44" s="284"/>
      <c r="EB44" s="284"/>
      <c r="EC44" s="284"/>
      <c r="ED44" s="252"/>
      <c r="II44" s="3"/>
      <c r="IJ44" s="3"/>
      <c r="IK44" s="3"/>
    </row>
    <row r="45" spans="3:245" ht="13.5" thickBot="1">
      <c r="C45" s="3" t="s">
        <v>54</v>
      </c>
      <c r="D45">
        <f t="shared" si="643"/>
        <v>112</v>
      </c>
      <c r="E45">
        <f t="shared" si="644"/>
        <v>60</v>
      </c>
      <c r="F45">
        <f t="shared" si="645"/>
        <v>56</v>
      </c>
      <c r="G45" s="33">
        <f t="shared" si="646"/>
        <v>228</v>
      </c>
      <c r="H45">
        <f t="shared" si="612"/>
        <v>112</v>
      </c>
      <c r="I45">
        <f t="shared" si="613"/>
        <v>60</v>
      </c>
      <c r="J45">
        <f t="shared" si="614"/>
        <v>56</v>
      </c>
      <c r="K45" s="33">
        <f t="shared" si="647"/>
        <v>228</v>
      </c>
      <c r="L45" s="99"/>
      <c r="M45">
        <f t="shared" si="648"/>
        <v>132</v>
      </c>
      <c r="N45">
        <f t="shared" si="615"/>
        <v>64</v>
      </c>
      <c r="O45">
        <f t="shared" si="615"/>
        <v>66</v>
      </c>
      <c r="P45" s="33">
        <f t="shared" si="649"/>
        <v>262</v>
      </c>
      <c r="Q45">
        <f t="shared" si="616"/>
        <v>132</v>
      </c>
      <c r="R45">
        <f t="shared" si="617"/>
        <v>64</v>
      </c>
      <c r="S45">
        <f t="shared" si="618"/>
        <v>66</v>
      </c>
      <c r="T45" s="33">
        <f t="shared" si="650"/>
        <v>262</v>
      </c>
      <c r="V45">
        <f t="shared" si="651"/>
        <v>112</v>
      </c>
      <c r="W45">
        <f t="shared" si="619"/>
        <v>60</v>
      </c>
      <c r="X45">
        <f t="shared" si="619"/>
        <v>58</v>
      </c>
      <c r="Y45" s="33">
        <f t="shared" si="652"/>
        <v>230</v>
      </c>
      <c r="Z45">
        <f t="shared" si="620"/>
        <v>112</v>
      </c>
      <c r="AA45">
        <f t="shared" si="621"/>
        <v>60</v>
      </c>
      <c r="AB45">
        <f t="shared" si="622"/>
        <v>58</v>
      </c>
      <c r="AC45" s="33">
        <f t="shared" si="653"/>
        <v>230</v>
      </c>
      <c r="AE45">
        <f t="shared" si="654"/>
        <v>120</v>
      </c>
      <c r="AF45">
        <f t="shared" si="655"/>
        <v>62</v>
      </c>
      <c r="AG45">
        <f t="shared" si="656"/>
        <v>60</v>
      </c>
      <c r="AH45" s="33">
        <f t="shared" si="657"/>
        <v>242</v>
      </c>
      <c r="AI45">
        <f t="shared" si="624"/>
        <v>120</v>
      </c>
      <c r="AJ45">
        <f t="shared" si="658"/>
        <v>62</v>
      </c>
      <c r="AK45">
        <f t="shared" si="659"/>
        <v>60</v>
      </c>
      <c r="AL45" s="33">
        <f t="shared" si="660"/>
        <v>242</v>
      </c>
      <c r="AO45">
        <f t="shared" si="661"/>
        <v>60</v>
      </c>
      <c r="AP45">
        <f t="shared" si="626"/>
        <v>60</v>
      </c>
      <c r="AQ45">
        <f t="shared" si="626"/>
        <v>64</v>
      </c>
      <c r="AR45" s="33">
        <f t="shared" si="662"/>
        <v>184</v>
      </c>
      <c r="AS45" s="27"/>
      <c r="AT45">
        <f t="shared" si="627"/>
        <v>60</v>
      </c>
      <c r="AU45">
        <f t="shared" si="628"/>
        <v>60</v>
      </c>
      <c r="AV45">
        <f t="shared" si="629"/>
        <v>64</v>
      </c>
      <c r="AW45" s="33">
        <f t="shared" si="663"/>
        <v>184</v>
      </c>
      <c r="AY45">
        <f t="shared" si="664"/>
        <v>0</v>
      </c>
      <c r="AZ45">
        <f t="shared" si="630"/>
        <v>0</v>
      </c>
      <c r="BA45">
        <f t="shared" si="630"/>
        <v>30</v>
      </c>
      <c r="BB45" s="33">
        <f t="shared" si="665"/>
        <v>30</v>
      </c>
      <c r="BD45">
        <f t="shared" si="631"/>
        <v>0</v>
      </c>
      <c r="BE45">
        <f t="shared" si="632"/>
        <v>0</v>
      </c>
      <c r="BF45">
        <f t="shared" si="633"/>
        <v>30</v>
      </c>
      <c r="BG45" s="33">
        <f t="shared" si="666"/>
        <v>30</v>
      </c>
      <c r="BI45">
        <f t="shared" si="667"/>
        <v>33</v>
      </c>
      <c r="BJ45">
        <f t="shared" si="634"/>
        <v>31</v>
      </c>
      <c r="BK45">
        <f t="shared" si="634"/>
        <v>0</v>
      </c>
      <c r="BL45">
        <f t="shared" si="634"/>
        <v>31</v>
      </c>
      <c r="BM45" s="33">
        <f t="shared" si="668"/>
        <v>95</v>
      </c>
      <c r="BO45">
        <f t="shared" si="635"/>
        <v>33</v>
      </c>
      <c r="BP45">
        <f t="shared" si="636"/>
        <v>31</v>
      </c>
      <c r="BQ45">
        <f t="shared" si="637"/>
        <v>0</v>
      </c>
      <c r="BR45">
        <f t="shared" si="638"/>
        <v>31</v>
      </c>
      <c r="BS45" s="33">
        <f t="shared" si="669"/>
        <v>95</v>
      </c>
      <c r="BU45">
        <f t="shared" si="670"/>
        <v>244</v>
      </c>
      <c r="BV45">
        <f t="shared" si="639"/>
        <v>124</v>
      </c>
      <c r="BW45">
        <f t="shared" si="639"/>
        <v>122</v>
      </c>
      <c r="BX45" s="33">
        <f t="shared" si="671"/>
        <v>490</v>
      </c>
      <c r="BZ45">
        <f t="shared" si="672"/>
        <v>244</v>
      </c>
      <c r="CA45">
        <f t="shared" si="640"/>
        <v>124</v>
      </c>
      <c r="CB45">
        <f t="shared" si="640"/>
        <v>122</v>
      </c>
      <c r="CC45" s="33">
        <f t="shared" si="673"/>
        <v>490</v>
      </c>
      <c r="CE45">
        <f t="shared" si="674"/>
        <v>232</v>
      </c>
      <c r="CF45">
        <f t="shared" si="641"/>
        <v>122</v>
      </c>
      <c r="CG45">
        <f t="shared" si="641"/>
        <v>118</v>
      </c>
      <c r="CH45" s="33">
        <f t="shared" si="675"/>
        <v>472</v>
      </c>
      <c r="CJ45">
        <f t="shared" si="676"/>
        <v>232</v>
      </c>
      <c r="CK45">
        <f t="shared" si="642"/>
        <v>122</v>
      </c>
      <c r="CL45">
        <f t="shared" si="642"/>
        <v>118</v>
      </c>
      <c r="CM45" s="33">
        <f t="shared" si="677"/>
        <v>472</v>
      </c>
      <c r="CO45" s="34">
        <f t="shared" si="678"/>
        <v>177</v>
      </c>
      <c r="CQ45" s="36">
        <f t="shared" si="679"/>
        <v>365</v>
      </c>
      <c r="CS45" s="35">
        <f t="shared" si="680"/>
        <v>365</v>
      </c>
      <c r="CV45" s="281" t="s">
        <v>63</v>
      </c>
      <c r="CW45" s="328"/>
      <c r="CX45" s="328"/>
      <c r="CY45" s="328"/>
      <c r="CZ45" s="257">
        <v>244</v>
      </c>
      <c r="DA45" s="285" t="s">
        <v>61</v>
      </c>
      <c r="DB45" s="286"/>
      <c r="DC45" s="286"/>
      <c r="DD45" s="286"/>
      <c r="DE45" s="260">
        <v>258</v>
      </c>
      <c r="DF45" s="285" t="s">
        <v>89</v>
      </c>
      <c r="DG45" s="324"/>
      <c r="DH45" s="324"/>
      <c r="DI45" s="324"/>
      <c r="DJ45" s="262">
        <v>248</v>
      </c>
      <c r="DP45" s="285" t="s">
        <v>131</v>
      </c>
      <c r="DQ45" s="324"/>
      <c r="DR45" s="324"/>
      <c r="DS45" s="324"/>
      <c r="DT45" s="265">
        <v>176</v>
      </c>
      <c r="DU45" s="281" t="s">
        <v>146</v>
      </c>
      <c r="DV45" s="328"/>
      <c r="DW45" s="328"/>
      <c r="DX45" s="328"/>
      <c r="DY45" s="266">
        <v>28</v>
      </c>
      <c r="DZ45" s="281" t="s">
        <v>111</v>
      </c>
      <c r="EA45" s="328"/>
      <c r="EB45" s="328"/>
      <c r="EC45" s="328"/>
      <c r="ED45" s="269">
        <v>94</v>
      </c>
      <c r="II45" s="3"/>
      <c r="IJ45" s="3"/>
      <c r="IK45" s="3"/>
    </row>
    <row r="46" spans="3:245">
      <c r="C46" s="3" t="s">
        <v>56</v>
      </c>
      <c r="D46">
        <f t="shared" si="643"/>
        <v>120</v>
      </c>
      <c r="E46">
        <f t="shared" si="644"/>
        <v>56</v>
      </c>
      <c r="F46">
        <f t="shared" si="645"/>
        <v>52</v>
      </c>
      <c r="G46" s="33">
        <f t="shared" si="646"/>
        <v>228</v>
      </c>
      <c r="H46">
        <f t="shared" si="612"/>
        <v>120</v>
      </c>
      <c r="I46">
        <f t="shared" si="613"/>
        <v>56</v>
      </c>
      <c r="J46">
        <f t="shared" si="614"/>
        <v>52</v>
      </c>
      <c r="K46" s="33">
        <f t="shared" si="647"/>
        <v>228</v>
      </c>
      <c r="L46" s="99"/>
      <c r="M46">
        <f t="shared" si="648"/>
        <v>132</v>
      </c>
      <c r="N46">
        <f t="shared" si="615"/>
        <v>64</v>
      </c>
      <c r="O46">
        <f t="shared" si="615"/>
        <v>64</v>
      </c>
      <c r="P46" s="33">
        <f t="shared" si="649"/>
        <v>260</v>
      </c>
      <c r="Q46">
        <f t="shared" si="616"/>
        <v>132</v>
      </c>
      <c r="R46">
        <f t="shared" si="617"/>
        <v>64</v>
      </c>
      <c r="S46">
        <f t="shared" si="618"/>
        <v>64</v>
      </c>
      <c r="T46" s="33">
        <f t="shared" si="650"/>
        <v>260</v>
      </c>
      <c r="V46">
        <f t="shared" si="651"/>
        <v>116</v>
      </c>
      <c r="W46">
        <f t="shared" si="619"/>
        <v>58</v>
      </c>
      <c r="X46">
        <f t="shared" si="619"/>
        <v>58</v>
      </c>
      <c r="Y46" s="33">
        <f t="shared" si="652"/>
        <v>232</v>
      </c>
      <c r="Z46">
        <f t="shared" si="620"/>
        <v>116</v>
      </c>
      <c r="AA46">
        <f t="shared" si="621"/>
        <v>58</v>
      </c>
      <c r="AB46">
        <f t="shared" si="622"/>
        <v>58</v>
      </c>
      <c r="AC46" s="33">
        <f t="shared" si="653"/>
        <v>232</v>
      </c>
      <c r="AE46">
        <f t="shared" si="654"/>
        <v>128</v>
      </c>
      <c r="AF46">
        <f t="shared" si="655"/>
        <v>64</v>
      </c>
      <c r="AG46">
        <f t="shared" si="656"/>
        <v>64</v>
      </c>
      <c r="AH46" s="33">
        <f t="shared" si="657"/>
        <v>256</v>
      </c>
      <c r="AI46">
        <f t="shared" si="624"/>
        <v>128</v>
      </c>
      <c r="AJ46">
        <f t="shared" si="658"/>
        <v>64</v>
      </c>
      <c r="AK46">
        <f t="shared" si="659"/>
        <v>64</v>
      </c>
      <c r="AL46" s="33">
        <f t="shared" si="660"/>
        <v>256</v>
      </c>
      <c r="AO46">
        <f t="shared" si="661"/>
        <v>46</v>
      </c>
      <c r="AP46">
        <f t="shared" si="626"/>
        <v>48</v>
      </c>
      <c r="AQ46">
        <f t="shared" si="626"/>
        <v>58</v>
      </c>
      <c r="AR46" s="33">
        <f t="shared" si="662"/>
        <v>152</v>
      </c>
      <c r="AS46" s="27"/>
      <c r="AT46">
        <f t="shared" si="627"/>
        <v>46</v>
      </c>
      <c r="AU46">
        <f t="shared" si="628"/>
        <v>48</v>
      </c>
      <c r="AV46">
        <f t="shared" si="629"/>
        <v>58</v>
      </c>
      <c r="AW46" s="33">
        <f t="shared" si="663"/>
        <v>152</v>
      </c>
      <c r="AY46">
        <f t="shared" si="664"/>
        <v>0</v>
      </c>
      <c r="AZ46">
        <f t="shared" si="630"/>
        <v>0</v>
      </c>
      <c r="BA46">
        <f t="shared" si="630"/>
        <v>29</v>
      </c>
      <c r="BB46" s="33">
        <f t="shared" si="665"/>
        <v>29</v>
      </c>
      <c r="BD46">
        <f t="shared" si="631"/>
        <v>0</v>
      </c>
      <c r="BE46">
        <f t="shared" si="632"/>
        <v>0</v>
      </c>
      <c r="BF46">
        <f t="shared" si="633"/>
        <v>29</v>
      </c>
      <c r="BG46" s="33">
        <f t="shared" si="666"/>
        <v>29</v>
      </c>
      <c r="BI46">
        <f t="shared" si="667"/>
        <v>31</v>
      </c>
      <c r="BJ46">
        <f t="shared" si="634"/>
        <v>28</v>
      </c>
      <c r="BK46">
        <f t="shared" si="634"/>
        <v>0</v>
      </c>
      <c r="BL46">
        <f t="shared" si="634"/>
        <v>30</v>
      </c>
      <c r="BM46" s="33">
        <f t="shared" si="668"/>
        <v>89</v>
      </c>
      <c r="BO46">
        <f t="shared" si="635"/>
        <v>31</v>
      </c>
      <c r="BP46">
        <f t="shared" si="636"/>
        <v>28</v>
      </c>
      <c r="BQ46">
        <f t="shared" si="637"/>
        <v>0</v>
      </c>
      <c r="BR46">
        <f t="shared" si="638"/>
        <v>30</v>
      </c>
      <c r="BS46" s="33">
        <f t="shared" si="669"/>
        <v>89</v>
      </c>
      <c r="BU46">
        <f t="shared" si="670"/>
        <v>252</v>
      </c>
      <c r="BV46">
        <f t="shared" si="639"/>
        <v>120</v>
      </c>
      <c r="BW46">
        <f t="shared" si="639"/>
        <v>116</v>
      </c>
      <c r="BX46" s="33">
        <f t="shared" si="671"/>
        <v>488</v>
      </c>
      <c r="BZ46">
        <f t="shared" si="672"/>
        <v>252</v>
      </c>
      <c r="CA46">
        <f t="shared" si="640"/>
        <v>120</v>
      </c>
      <c r="CB46">
        <f t="shared" si="640"/>
        <v>116</v>
      </c>
      <c r="CC46" s="33">
        <f t="shared" si="673"/>
        <v>488</v>
      </c>
      <c r="CE46">
        <f t="shared" si="674"/>
        <v>244</v>
      </c>
      <c r="CF46">
        <f t="shared" si="641"/>
        <v>122</v>
      </c>
      <c r="CG46">
        <f t="shared" si="641"/>
        <v>122</v>
      </c>
      <c r="CH46" s="33">
        <f t="shared" si="675"/>
        <v>488</v>
      </c>
      <c r="CJ46">
        <f t="shared" si="676"/>
        <v>244</v>
      </c>
      <c r="CK46">
        <f t="shared" si="642"/>
        <v>122</v>
      </c>
      <c r="CL46">
        <f t="shared" si="642"/>
        <v>122</v>
      </c>
      <c r="CM46" s="33">
        <f t="shared" si="677"/>
        <v>488</v>
      </c>
      <c r="CO46" s="34">
        <f t="shared" si="678"/>
        <v>172</v>
      </c>
      <c r="CQ46" s="36">
        <f t="shared" si="679"/>
        <v>355</v>
      </c>
      <c r="CS46" s="35">
        <f t="shared" si="680"/>
        <v>355</v>
      </c>
      <c r="DA46" s="283" t="s">
        <v>145</v>
      </c>
      <c r="DB46" s="284"/>
      <c r="DC46" s="284"/>
      <c r="DD46" s="284"/>
      <c r="DE46" s="2"/>
      <c r="DF46" s="283" t="s">
        <v>142</v>
      </c>
      <c r="DG46" s="284"/>
      <c r="DH46" s="284"/>
      <c r="DI46" s="284"/>
      <c r="DJ46" s="252"/>
      <c r="DP46" s="283" t="s">
        <v>142</v>
      </c>
      <c r="DQ46" s="284"/>
      <c r="DR46" s="284"/>
      <c r="DS46" s="284"/>
      <c r="DT46" s="252"/>
      <c r="II46" s="3"/>
      <c r="IJ46" s="3"/>
      <c r="IK46" s="3"/>
    </row>
    <row r="47" spans="3:245" ht="13.5" thickBot="1">
      <c r="C47" s="3" t="s">
        <v>88</v>
      </c>
      <c r="D47">
        <f t="shared" si="643"/>
        <v>104</v>
      </c>
      <c r="E47">
        <f t="shared" si="644"/>
        <v>54</v>
      </c>
      <c r="F47">
        <f t="shared" si="645"/>
        <v>56</v>
      </c>
      <c r="G47" s="33">
        <f t="shared" si="646"/>
        <v>214</v>
      </c>
      <c r="H47">
        <f t="shared" si="612"/>
        <v>104</v>
      </c>
      <c r="I47">
        <f t="shared" si="613"/>
        <v>54</v>
      </c>
      <c r="J47">
        <f t="shared" si="614"/>
        <v>56</v>
      </c>
      <c r="K47" s="33">
        <f t="shared" si="647"/>
        <v>214</v>
      </c>
      <c r="L47" s="99"/>
      <c r="M47">
        <f t="shared" si="648"/>
        <v>136</v>
      </c>
      <c r="N47">
        <f t="shared" si="615"/>
        <v>70</v>
      </c>
      <c r="O47">
        <f t="shared" si="615"/>
        <v>66</v>
      </c>
      <c r="P47" s="33">
        <f t="shared" si="649"/>
        <v>272</v>
      </c>
      <c r="Q47">
        <f t="shared" si="616"/>
        <v>136</v>
      </c>
      <c r="R47">
        <f t="shared" si="617"/>
        <v>70</v>
      </c>
      <c r="S47">
        <f t="shared" si="618"/>
        <v>66</v>
      </c>
      <c r="T47" s="33">
        <f t="shared" si="650"/>
        <v>272</v>
      </c>
      <c r="V47">
        <f t="shared" si="651"/>
        <v>140</v>
      </c>
      <c r="W47">
        <f t="shared" si="619"/>
        <v>66</v>
      </c>
      <c r="X47">
        <f t="shared" si="619"/>
        <v>66</v>
      </c>
      <c r="Y47" s="33">
        <f t="shared" si="652"/>
        <v>272</v>
      </c>
      <c r="Z47">
        <f t="shared" si="620"/>
        <v>140</v>
      </c>
      <c r="AA47">
        <f t="shared" si="621"/>
        <v>66</v>
      </c>
      <c r="AB47">
        <f t="shared" si="622"/>
        <v>66</v>
      </c>
      <c r="AC47" s="33">
        <f t="shared" si="653"/>
        <v>272</v>
      </c>
      <c r="AE47">
        <f t="shared" si="654"/>
        <v>124</v>
      </c>
      <c r="AF47">
        <f t="shared" si="655"/>
        <v>64</v>
      </c>
      <c r="AG47">
        <f t="shared" si="656"/>
        <v>62</v>
      </c>
      <c r="AH47" s="33">
        <f t="shared" si="657"/>
        <v>250</v>
      </c>
      <c r="AI47">
        <f t="shared" si="624"/>
        <v>124</v>
      </c>
      <c r="AJ47">
        <f t="shared" si="658"/>
        <v>64</v>
      </c>
      <c r="AK47">
        <f t="shared" si="659"/>
        <v>62</v>
      </c>
      <c r="AL47" s="33">
        <f t="shared" si="660"/>
        <v>250</v>
      </c>
      <c r="AO47">
        <f t="shared" si="661"/>
        <v>36</v>
      </c>
      <c r="AP47">
        <f t="shared" si="626"/>
        <v>36</v>
      </c>
      <c r="AQ47">
        <f t="shared" si="626"/>
        <v>44</v>
      </c>
      <c r="AR47" s="33">
        <f t="shared" si="662"/>
        <v>116</v>
      </c>
      <c r="AS47" s="27"/>
      <c r="AT47">
        <f t="shared" si="627"/>
        <v>36</v>
      </c>
      <c r="AU47">
        <f t="shared" si="628"/>
        <v>36</v>
      </c>
      <c r="AV47">
        <f t="shared" si="629"/>
        <v>44</v>
      </c>
      <c r="AW47" s="33">
        <f t="shared" si="663"/>
        <v>116</v>
      </c>
      <c r="AY47">
        <f t="shared" si="664"/>
        <v>0</v>
      </c>
      <c r="AZ47">
        <f t="shared" si="630"/>
        <v>0</v>
      </c>
      <c r="BA47">
        <f t="shared" si="630"/>
        <v>28</v>
      </c>
      <c r="BB47" s="33">
        <f t="shared" si="665"/>
        <v>28</v>
      </c>
      <c r="BD47">
        <f t="shared" si="631"/>
        <v>0</v>
      </c>
      <c r="BE47">
        <f t="shared" si="632"/>
        <v>0</v>
      </c>
      <c r="BF47">
        <f t="shared" si="633"/>
        <v>28</v>
      </c>
      <c r="BG47" s="33">
        <f t="shared" si="666"/>
        <v>28</v>
      </c>
      <c r="BI47">
        <f t="shared" si="667"/>
        <v>32</v>
      </c>
      <c r="BJ47">
        <f t="shared" si="634"/>
        <v>30</v>
      </c>
      <c r="BK47">
        <f t="shared" si="634"/>
        <v>0</v>
      </c>
      <c r="BL47">
        <f t="shared" si="634"/>
        <v>30</v>
      </c>
      <c r="BM47" s="33">
        <f t="shared" si="668"/>
        <v>92</v>
      </c>
      <c r="BO47">
        <f t="shared" si="635"/>
        <v>32</v>
      </c>
      <c r="BP47">
        <f t="shared" si="636"/>
        <v>30</v>
      </c>
      <c r="BQ47">
        <f t="shared" si="637"/>
        <v>0</v>
      </c>
      <c r="BR47">
        <f t="shared" si="638"/>
        <v>30</v>
      </c>
      <c r="BS47" s="33">
        <f t="shared" si="669"/>
        <v>92</v>
      </c>
      <c r="BU47">
        <f t="shared" si="670"/>
        <v>240</v>
      </c>
      <c r="BV47">
        <f t="shared" si="639"/>
        <v>124</v>
      </c>
      <c r="BW47">
        <f t="shared" si="639"/>
        <v>122</v>
      </c>
      <c r="BX47" s="33">
        <f t="shared" si="671"/>
        <v>486</v>
      </c>
      <c r="BZ47">
        <f t="shared" si="672"/>
        <v>240</v>
      </c>
      <c r="CA47">
        <f t="shared" si="640"/>
        <v>124</v>
      </c>
      <c r="CB47">
        <f t="shared" si="640"/>
        <v>122</v>
      </c>
      <c r="CC47" s="33">
        <f t="shared" si="673"/>
        <v>486</v>
      </c>
      <c r="CE47">
        <f t="shared" si="674"/>
        <v>264</v>
      </c>
      <c r="CF47">
        <f t="shared" si="641"/>
        <v>130</v>
      </c>
      <c r="CG47">
        <f t="shared" si="641"/>
        <v>128</v>
      </c>
      <c r="CH47" s="33">
        <f t="shared" si="675"/>
        <v>522</v>
      </c>
      <c r="CJ47">
        <f t="shared" si="676"/>
        <v>264</v>
      </c>
      <c r="CK47">
        <f t="shared" si="642"/>
        <v>130</v>
      </c>
      <c r="CL47">
        <f t="shared" si="642"/>
        <v>128</v>
      </c>
      <c r="CM47" s="33">
        <f t="shared" si="677"/>
        <v>522</v>
      </c>
      <c r="CO47" s="34">
        <f t="shared" si="678"/>
        <v>168</v>
      </c>
      <c r="CQ47" s="36">
        <f t="shared" si="679"/>
        <v>352</v>
      </c>
      <c r="CS47" s="35">
        <f t="shared" si="680"/>
        <v>352</v>
      </c>
      <c r="CU47" s="231"/>
      <c r="DA47" s="281" t="s">
        <v>63</v>
      </c>
      <c r="DB47" s="282"/>
      <c r="DC47" s="282"/>
      <c r="DD47" s="282"/>
      <c r="DE47" s="261">
        <v>256</v>
      </c>
      <c r="DF47" s="285" t="s">
        <v>55</v>
      </c>
      <c r="DG47" s="324"/>
      <c r="DH47" s="324"/>
      <c r="DI47" s="324"/>
      <c r="DJ47" s="262">
        <v>236</v>
      </c>
      <c r="DK47" s="234"/>
      <c r="DO47" s="27"/>
      <c r="DP47" s="281" t="s">
        <v>89</v>
      </c>
      <c r="DQ47" s="328"/>
      <c r="DR47" s="328"/>
      <c r="DS47" s="328"/>
      <c r="DT47" s="266">
        <v>174</v>
      </c>
      <c r="DU47" s="3"/>
      <c r="DY47" s="27"/>
      <c r="DZ47" s="3"/>
      <c r="EB47" s="94"/>
      <c r="ED47" s="27"/>
    </row>
    <row r="48" spans="3:245">
      <c r="C48" s="3" t="s">
        <v>107</v>
      </c>
      <c r="D48">
        <f t="shared" si="643"/>
        <v>112</v>
      </c>
      <c r="E48">
        <f t="shared" si="644"/>
        <v>56</v>
      </c>
      <c r="F48">
        <f t="shared" si="645"/>
        <v>60</v>
      </c>
      <c r="G48" s="33">
        <f t="shared" si="646"/>
        <v>228</v>
      </c>
      <c r="H48">
        <f t="shared" si="612"/>
        <v>112</v>
      </c>
      <c r="I48">
        <f t="shared" si="613"/>
        <v>56</v>
      </c>
      <c r="J48">
        <f t="shared" si="614"/>
        <v>60</v>
      </c>
      <c r="K48" s="33">
        <f t="shared" si="647"/>
        <v>228</v>
      </c>
      <c r="L48" s="99"/>
      <c r="M48">
        <f t="shared" si="648"/>
        <v>132</v>
      </c>
      <c r="N48">
        <f t="shared" ref="N48:N51" si="681">Q22+CC22</f>
        <v>64</v>
      </c>
      <c r="O48">
        <f t="shared" ref="O48:O51" si="682">R22+CD22</f>
        <v>64</v>
      </c>
      <c r="P48" s="33">
        <f t="shared" si="649"/>
        <v>260</v>
      </c>
      <c r="Q48">
        <f t="shared" si="616"/>
        <v>132</v>
      </c>
      <c r="R48">
        <f t="shared" si="617"/>
        <v>64</v>
      </c>
      <c r="S48">
        <f t="shared" si="618"/>
        <v>64</v>
      </c>
      <c r="T48" s="33">
        <f t="shared" si="650"/>
        <v>260</v>
      </c>
      <c r="V48">
        <f t="shared" si="651"/>
        <v>120</v>
      </c>
      <c r="W48">
        <f t="shared" ref="W48:W51" si="683">Z22+CL22</f>
        <v>54</v>
      </c>
      <c r="X48">
        <f t="shared" ref="X48:X51" si="684">AA22+CM22</f>
        <v>60</v>
      </c>
      <c r="Y48" s="33">
        <f t="shared" si="652"/>
        <v>234</v>
      </c>
      <c r="Z48">
        <f t="shared" si="620"/>
        <v>120</v>
      </c>
      <c r="AA48">
        <f t="shared" si="621"/>
        <v>54</v>
      </c>
      <c r="AB48">
        <f t="shared" si="622"/>
        <v>60</v>
      </c>
      <c r="AC48" s="33">
        <f t="shared" si="653"/>
        <v>234</v>
      </c>
      <c r="AE48">
        <f t="shared" si="654"/>
        <v>120</v>
      </c>
      <c r="AF48">
        <f t="shared" si="655"/>
        <v>56</v>
      </c>
      <c r="AG48">
        <f t="shared" si="656"/>
        <v>58</v>
      </c>
      <c r="AH48" s="33">
        <f t="shared" si="657"/>
        <v>234</v>
      </c>
      <c r="AI48">
        <f t="shared" si="624"/>
        <v>120</v>
      </c>
      <c r="AJ48">
        <f t="shared" si="658"/>
        <v>56</v>
      </c>
      <c r="AK48">
        <f t="shared" si="659"/>
        <v>58</v>
      </c>
      <c r="AL48" s="33">
        <f t="shared" si="660"/>
        <v>234</v>
      </c>
      <c r="AO48">
        <f t="shared" si="661"/>
        <v>52</v>
      </c>
      <c r="AP48">
        <f t="shared" ref="AP48:AP51" si="685">AQ22+DC22</f>
        <v>54</v>
      </c>
      <c r="AQ48">
        <f t="shared" ref="AQ48:AQ51" si="686">AR22+DD22</f>
        <v>54</v>
      </c>
      <c r="AR48" s="33">
        <f t="shared" si="662"/>
        <v>160</v>
      </c>
      <c r="AS48" s="27"/>
      <c r="AT48">
        <f t="shared" si="627"/>
        <v>52</v>
      </c>
      <c r="AU48">
        <f t="shared" si="628"/>
        <v>54</v>
      </c>
      <c r="AV48">
        <f t="shared" si="629"/>
        <v>54</v>
      </c>
      <c r="AW48" s="33">
        <f t="shared" si="663"/>
        <v>160</v>
      </c>
      <c r="AY48">
        <f t="shared" si="664"/>
        <v>0</v>
      </c>
      <c r="AZ48">
        <f t="shared" ref="AZ48:AZ51" si="687">AU22+DG22</f>
        <v>0</v>
      </c>
      <c r="BA48">
        <f t="shared" ref="BA48:BA51" si="688">AV22+DH22</f>
        <v>26</v>
      </c>
      <c r="BB48" s="33">
        <f t="shared" si="665"/>
        <v>26</v>
      </c>
      <c r="BD48">
        <f t="shared" si="631"/>
        <v>0</v>
      </c>
      <c r="BE48">
        <f t="shared" si="632"/>
        <v>0</v>
      </c>
      <c r="BF48">
        <f t="shared" si="633"/>
        <v>26</v>
      </c>
      <c r="BG48" s="33">
        <f t="shared" si="666"/>
        <v>26</v>
      </c>
      <c r="BI48">
        <f t="shared" si="667"/>
        <v>33</v>
      </c>
      <c r="BJ48">
        <f t="shared" ref="BJ48:BJ51" si="689">BH22+DT22</f>
        <v>30</v>
      </c>
      <c r="BK48">
        <f t="shared" ref="BK48:BK51" si="690">BI22+DU22</f>
        <v>0</v>
      </c>
      <c r="BL48">
        <f t="shared" ref="BL48:BL51" si="691">BJ22+DV22</f>
        <v>29</v>
      </c>
      <c r="BM48" s="33">
        <f t="shared" si="668"/>
        <v>92</v>
      </c>
      <c r="BO48">
        <f t="shared" si="635"/>
        <v>33</v>
      </c>
      <c r="BP48">
        <f t="shared" si="636"/>
        <v>30</v>
      </c>
      <c r="BQ48">
        <f t="shared" si="637"/>
        <v>0</v>
      </c>
      <c r="BR48">
        <f t="shared" si="638"/>
        <v>29</v>
      </c>
      <c r="BS48" s="33">
        <f t="shared" si="669"/>
        <v>92</v>
      </c>
      <c r="BU48">
        <f t="shared" si="670"/>
        <v>244</v>
      </c>
      <c r="BV48">
        <f t="shared" ref="BV48:BV51" si="692">E48+N48</f>
        <v>120</v>
      </c>
      <c r="BW48">
        <f t="shared" ref="BW48:BW51" si="693">F48+O48</f>
        <v>124</v>
      </c>
      <c r="BX48" s="33">
        <f t="shared" si="671"/>
        <v>488</v>
      </c>
      <c r="BZ48">
        <f t="shared" si="672"/>
        <v>244</v>
      </c>
      <c r="CA48">
        <f t="shared" ref="CA48:CA51" si="694">I48+R48</f>
        <v>120</v>
      </c>
      <c r="CB48">
        <f t="shared" ref="CB48:CB51" si="695">J48+S48</f>
        <v>124</v>
      </c>
      <c r="CC48" s="33">
        <f t="shared" si="673"/>
        <v>488</v>
      </c>
      <c r="CE48">
        <f t="shared" si="674"/>
        <v>240</v>
      </c>
      <c r="CF48">
        <f t="shared" ref="CF48:CF51" si="696">W48+AF48</f>
        <v>110</v>
      </c>
      <c r="CG48">
        <f t="shared" ref="CG48:CG51" si="697">X48+AG48</f>
        <v>118</v>
      </c>
      <c r="CH48" s="33">
        <f t="shared" si="675"/>
        <v>468</v>
      </c>
      <c r="CJ48">
        <f t="shared" si="676"/>
        <v>240</v>
      </c>
      <c r="CK48">
        <f t="shared" ref="CK48:CK51" si="698">AA48+AJ48</f>
        <v>110</v>
      </c>
      <c r="CL48">
        <f t="shared" ref="CL48:CL51" si="699">AB48+AK48</f>
        <v>118</v>
      </c>
      <c r="CM48" s="33">
        <f t="shared" si="677"/>
        <v>468</v>
      </c>
      <c r="CO48" s="34">
        <f t="shared" si="678"/>
        <v>171</v>
      </c>
      <c r="CQ48" s="36">
        <f t="shared" si="679"/>
        <v>351</v>
      </c>
      <c r="CS48" s="35">
        <f t="shared" si="680"/>
        <v>351</v>
      </c>
      <c r="CU48" s="231"/>
      <c r="CV48" s="3"/>
      <c r="CZ48" s="231"/>
      <c r="DA48" s="3"/>
      <c r="DF48" s="283" t="s">
        <v>143</v>
      </c>
      <c r="DG48" s="284"/>
      <c r="DH48" s="284"/>
      <c r="DI48" s="284"/>
      <c r="DJ48" s="252"/>
    </row>
    <row r="49" spans="3:134" ht="13.5" thickBot="1">
      <c r="C49" s="3" t="s">
        <v>48</v>
      </c>
      <c r="D49">
        <f t="shared" si="643"/>
        <v>120</v>
      </c>
      <c r="E49">
        <f t="shared" si="644"/>
        <v>56</v>
      </c>
      <c r="F49">
        <f t="shared" si="645"/>
        <v>54</v>
      </c>
      <c r="G49" s="33">
        <f t="shared" si="646"/>
        <v>230</v>
      </c>
      <c r="H49">
        <f t="shared" si="612"/>
        <v>120</v>
      </c>
      <c r="I49">
        <f t="shared" si="613"/>
        <v>56</v>
      </c>
      <c r="J49">
        <f t="shared" si="614"/>
        <v>54</v>
      </c>
      <c r="K49" s="33">
        <f t="shared" si="647"/>
        <v>230</v>
      </c>
      <c r="L49" s="99"/>
      <c r="M49">
        <f t="shared" si="648"/>
        <v>132</v>
      </c>
      <c r="N49">
        <f t="shared" si="681"/>
        <v>64</v>
      </c>
      <c r="O49">
        <f t="shared" si="682"/>
        <v>64</v>
      </c>
      <c r="P49" s="33">
        <f t="shared" si="649"/>
        <v>260</v>
      </c>
      <c r="Q49">
        <f t="shared" si="616"/>
        <v>132</v>
      </c>
      <c r="R49">
        <f t="shared" si="617"/>
        <v>64</v>
      </c>
      <c r="S49">
        <f t="shared" si="618"/>
        <v>64</v>
      </c>
      <c r="T49" s="33">
        <f t="shared" si="650"/>
        <v>260</v>
      </c>
      <c r="V49">
        <f t="shared" si="651"/>
        <v>120</v>
      </c>
      <c r="W49">
        <f t="shared" si="683"/>
        <v>54</v>
      </c>
      <c r="X49">
        <f t="shared" si="684"/>
        <v>56</v>
      </c>
      <c r="Y49" s="33">
        <f t="shared" si="652"/>
        <v>230</v>
      </c>
      <c r="Z49">
        <f t="shared" si="620"/>
        <v>120</v>
      </c>
      <c r="AA49">
        <f t="shared" si="621"/>
        <v>54</v>
      </c>
      <c r="AB49">
        <f t="shared" si="622"/>
        <v>56</v>
      </c>
      <c r="AC49" s="33">
        <f t="shared" si="653"/>
        <v>230</v>
      </c>
      <c r="AE49">
        <f t="shared" si="654"/>
        <v>116</v>
      </c>
      <c r="AF49">
        <f t="shared" si="655"/>
        <v>58</v>
      </c>
      <c r="AG49">
        <f t="shared" si="656"/>
        <v>60</v>
      </c>
      <c r="AH49" s="33">
        <f t="shared" si="657"/>
        <v>234</v>
      </c>
      <c r="AI49">
        <f t="shared" si="624"/>
        <v>116</v>
      </c>
      <c r="AJ49">
        <f t="shared" si="658"/>
        <v>58</v>
      </c>
      <c r="AK49">
        <f t="shared" si="659"/>
        <v>60</v>
      </c>
      <c r="AL49" s="33">
        <f t="shared" si="660"/>
        <v>234</v>
      </c>
      <c r="AO49">
        <f t="shared" si="661"/>
        <v>50</v>
      </c>
      <c r="AP49">
        <f t="shared" si="685"/>
        <v>50</v>
      </c>
      <c r="AQ49">
        <f t="shared" si="686"/>
        <v>50</v>
      </c>
      <c r="AR49" s="33">
        <f t="shared" si="662"/>
        <v>150</v>
      </c>
      <c r="AS49" s="27"/>
      <c r="AT49">
        <f t="shared" si="627"/>
        <v>50</v>
      </c>
      <c r="AU49">
        <f t="shared" si="628"/>
        <v>50</v>
      </c>
      <c r="AV49">
        <f t="shared" si="629"/>
        <v>50</v>
      </c>
      <c r="AW49" s="33">
        <f t="shared" si="663"/>
        <v>150</v>
      </c>
      <c r="AY49">
        <f t="shared" si="664"/>
        <v>0</v>
      </c>
      <c r="AZ49">
        <f t="shared" si="687"/>
        <v>0</v>
      </c>
      <c r="BA49">
        <f t="shared" si="688"/>
        <v>27</v>
      </c>
      <c r="BB49" s="33">
        <f t="shared" si="665"/>
        <v>27</v>
      </c>
      <c r="BD49">
        <f t="shared" si="631"/>
        <v>0</v>
      </c>
      <c r="BE49">
        <f t="shared" si="632"/>
        <v>0</v>
      </c>
      <c r="BF49">
        <f t="shared" si="633"/>
        <v>27</v>
      </c>
      <c r="BG49" s="33">
        <f t="shared" si="666"/>
        <v>27</v>
      </c>
      <c r="BI49">
        <f t="shared" si="667"/>
        <v>31</v>
      </c>
      <c r="BJ49">
        <f t="shared" si="689"/>
        <v>30</v>
      </c>
      <c r="BK49">
        <f t="shared" si="690"/>
        <v>0</v>
      </c>
      <c r="BL49">
        <f t="shared" si="691"/>
        <v>29</v>
      </c>
      <c r="BM49" s="33">
        <f t="shared" si="668"/>
        <v>90</v>
      </c>
      <c r="BO49">
        <f t="shared" si="635"/>
        <v>31</v>
      </c>
      <c r="BP49">
        <f t="shared" si="636"/>
        <v>30</v>
      </c>
      <c r="BQ49">
        <f t="shared" si="637"/>
        <v>0</v>
      </c>
      <c r="BR49">
        <f t="shared" si="638"/>
        <v>29</v>
      </c>
      <c r="BS49" s="33">
        <f t="shared" si="669"/>
        <v>90</v>
      </c>
      <c r="BU49">
        <f t="shared" si="670"/>
        <v>252</v>
      </c>
      <c r="BV49">
        <f t="shared" si="692"/>
        <v>120</v>
      </c>
      <c r="BW49">
        <f t="shared" si="693"/>
        <v>118</v>
      </c>
      <c r="BX49" s="33">
        <f t="shared" si="671"/>
        <v>490</v>
      </c>
      <c r="BZ49">
        <f t="shared" si="672"/>
        <v>252</v>
      </c>
      <c r="CA49">
        <f t="shared" si="694"/>
        <v>120</v>
      </c>
      <c r="CB49">
        <f t="shared" si="695"/>
        <v>118</v>
      </c>
      <c r="CC49" s="33">
        <f t="shared" si="673"/>
        <v>490</v>
      </c>
      <c r="CE49">
        <f t="shared" si="674"/>
        <v>236</v>
      </c>
      <c r="CF49">
        <f t="shared" si="696"/>
        <v>112</v>
      </c>
      <c r="CG49">
        <f t="shared" si="697"/>
        <v>116</v>
      </c>
      <c r="CH49" s="33">
        <f t="shared" si="675"/>
        <v>464</v>
      </c>
      <c r="CJ49">
        <f t="shared" si="676"/>
        <v>236</v>
      </c>
      <c r="CK49">
        <f t="shared" si="698"/>
        <v>112</v>
      </c>
      <c r="CL49">
        <f t="shared" si="699"/>
        <v>116</v>
      </c>
      <c r="CM49" s="33">
        <f t="shared" si="677"/>
        <v>464</v>
      </c>
      <c r="CO49" s="34">
        <f t="shared" si="678"/>
        <v>170</v>
      </c>
      <c r="CQ49" s="36">
        <f t="shared" si="679"/>
        <v>340</v>
      </c>
      <c r="CS49" s="35">
        <f t="shared" si="680"/>
        <v>340</v>
      </c>
      <c r="CU49" s="232"/>
      <c r="CV49" s="3"/>
      <c r="CZ49" s="232"/>
      <c r="DA49" s="3"/>
      <c r="DF49" s="281" t="s">
        <v>49</v>
      </c>
      <c r="DG49" s="282"/>
      <c r="DH49" s="282"/>
      <c r="DI49" s="282"/>
      <c r="DJ49" s="253">
        <v>230</v>
      </c>
      <c r="DK49" s="3"/>
      <c r="DO49" s="27"/>
      <c r="DP49" s="3"/>
      <c r="DT49" s="27"/>
      <c r="DU49" s="3"/>
      <c r="DY49" s="27"/>
      <c r="DZ49" s="234"/>
      <c r="EB49" s="95"/>
      <c r="ED49" s="27"/>
    </row>
    <row r="50" spans="3:134">
      <c r="C50" s="3" t="s">
        <v>50</v>
      </c>
      <c r="D50">
        <f t="shared" si="643"/>
        <v>104</v>
      </c>
      <c r="E50">
        <f t="shared" si="644"/>
        <v>58</v>
      </c>
      <c r="F50">
        <f t="shared" si="645"/>
        <v>58</v>
      </c>
      <c r="G50" s="33">
        <f t="shared" si="646"/>
        <v>220</v>
      </c>
      <c r="H50">
        <f t="shared" si="612"/>
        <v>104</v>
      </c>
      <c r="I50">
        <f t="shared" si="613"/>
        <v>58</v>
      </c>
      <c r="J50">
        <f t="shared" si="614"/>
        <v>58</v>
      </c>
      <c r="K50" s="33">
        <f t="shared" si="647"/>
        <v>220</v>
      </c>
      <c r="L50" s="99"/>
      <c r="M50">
        <f t="shared" si="648"/>
        <v>136</v>
      </c>
      <c r="N50">
        <f t="shared" si="681"/>
        <v>68</v>
      </c>
      <c r="O50">
        <f t="shared" si="682"/>
        <v>64</v>
      </c>
      <c r="P50" s="33">
        <f t="shared" si="649"/>
        <v>268</v>
      </c>
      <c r="Q50">
        <f t="shared" si="616"/>
        <v>136</v>
      </c>
      <c r="R50">
        <f t="shared" si="617"/>
        <v>68</v>
      </c>
      <c r="S50">
        <f t="shared" si="618"/>
        <v>64</v>
      </c>
      <c r="T50" s="33">
        <f t="shared" si="650"/>
        <v>268</v>
      </c>
      <c r="V50">
        <f t="shared" si="651"/>
        <v>116</v>
      </c>
      <c r="W50">
        <f t="shared" si="683"/>
        <v>54</v>
      </c>
      <c r="X50">
        <f t="shared" si="684"/>
        <v>56</v>
      </c>
      <c r="Y50" s="33">
        <f t="shared" si="652"/>
        <v>226</v>
      </c>
      <c r="Z50">
        <f t="shared" si="620"/>
        <v>116</v>
      </c>
      <c r="AA50">
        <f t="shared" si="621"/>
        <v>54</v>
      </c>
      <c r="AB50">
        <f t="shared" si="622"/>
        <v>56</v>
      </c>
      <c r="AC50" s="33">
        <f t="shared" si="653"/>
        <v>226</v>
      </c>
      <c r="AE50">
        <f t="shared" si="654"/>
        <v>120</v>
      </c>
      <c r="AF50">
        <f t="shared" si="655"/>
        <v>60</v>
      </c>
      <c r="AG50">
        <f t="shared" si="656"/>
        <v>60</v>
      </c>
      <c r="AH50" s="33">
        <f t="shared" si="657"/>
        <v>240</v>
      </c>
      <c r="AI50">
        <f t="shared" si="624"/>
        <v>120</v>
      </c>
      <c r="AJ50">
        <f t="shared" si="658"/>
        <v>60</v>
      </c>
      <c r="AK50">
        <f t="shared" si="659"/>
        <v>60</v>
      </c>
      <c r="AL50" s="33">
        <f t="shared" si="660"/>
        <v>240</v>
      </c>
      <c r="AO50">
        <f t="shared" si="661"/>
        <v>48</v>
      </c>
      <c r="AP50">
        <f t="shared" si="685"/>
        <v>46</v>
      </c>
      <c r="AQ50">
        <f t="shared" si="686"/>
        <v>52</v>
      </c>
      <c r="AR50" s="33">
        <f t="shared" si="662"/>
        <v>146</v>
      </c>
      <c r="AS50" s="27"/>
      <c r="AT50">
        <f t="shared" si="627"/>
        <v>48</v>
      </c>
      <c r="AU50">
        <f t="shared" si="628"/>
        <v>46</v>
      </c>
      <c r="AV50">
        <f t="shared" si="629"/>
        <v>52</v>
      </c>
      <c r="AW50" s="33">
        <f t="shared" si="663"/>
        <v>146</v>
      </c>
      <c r="AY50">
        <f t="shared" si="664"/>
        <v>0</v>
      </c>
      <c r="AZ50">
        <f t="shared" si="687"/>
        <v>0</v>
      </c>
      <c r="BA50">
        <f t="shared" si="688"/>
        <v>28</v>
      </c>
      <c r="BB50" s="33">
        <f t="shared" si="665"/>
        <v>28</v>
      </c>
      <c r="BD50">
        <f t="shared" si="631"/>
        <v>0</v>
      </c>
      <c r="BE50">
        <f t="shared" si="632"/>
        <v>0</v>
      </c>
      <c r="BF50">
        <f t="shared" si="633"/>
        <v>28</v>
      </c>
      <c r="BG50" s="33">
        <f t="shared" si="666"/>
        <v>28</v>
      </c>
      <c r="BI50">
        <f t="shared" si="667"/>
        <v>31</v>
      </c>
      <c r="BJ50">
        <f t="shared" si="689"/>
        <v>30</v>
      </c>
      <c r="BK50">
        <f t="shared" si="690"/>
        <v>0</v>
      </c>
      <c r="BL50">
        <f t="shared" si="691"/>
        <v>30</v>
      </c>
      <c r="BM50" s="33">
        <f t="shared" si="668"/>
        <v>91</v>
      </c>
      <c r="BO50">
        <f t="shared" si="635"/>
        <v>31</v>
      </c>
      <c r="BP50">
        <f t="shared" si="636"/>
        <v>30</v>
      </c>
      <c r="BQ50">
        <f t="shared" si="637"/>
        <v>0</v>
      </c>
      <c r="BR50">
        <f t="shared" si="638"/>
        <v>30</v>
      </c>
      <c r="BS50" s="33">
        <f t="shared" si="669"/>
        <v>91</v>
      </c>
      <c r="BU50">
        <f t="shared" si="670"/>
        <v>240</v>
      </c>
      <c r="BV50">
        <f t="shared" si="692"/>
        <v>126</v>
      </c>
      <c r="BW50">
        <f t="shared" si="693"/>
        <v>122</v>
      </c>
      <c r="BX50" s="33">
        <f t="shared" si="671"/>
        <v>488</v>
      </c>
      <c r="BZ50">
        <f t="shared" si="672"/>
        <v>240</v>
      </c>
      <c r="CA50">
        <f t="shared" si="694"/>
        <v>126</v>
      </c>
      <c r="CB50">
        <f t="shared" si="695"/>
        <v>122</v>
      </c>
      <c r="CC50" s="33">
        <f t="shared" si="673"/>
        <v>488</v>
      </c>
      <c r="CE50">
        <f t="shared" si="674"/>
        <v>236</v>
      </c>
      <c r="CF50">
        <f t="shared" si="696"/>
        <v>114</v>
      </c>
      <c r="CG50">
        <f t="shared" si="697"/>
        <v>116</v>
      </c>
      <c r="CH50" s="33">
        <f t="shared" si="675"/>
        <v>466</v>
      </c>
      <c r="CJ50">
        <f t="shared" si="676"/>
        <v>236</v>
      </c>
      <c r="CK50">
        <f t="shared" si="698"/>
        <v>114</v>
      </c>
      <c r="CL50">
        <f t="shared" si="699"/>
        <v>116</v>
      </c>
      <c r="CM50" s="33">
        <f t="shared" si="677"/>
        <v>466</v>
      </c>
      <c r="CO50" s="34">
        <f t="shared" si="678"/>
        <v>170</v>
      </c>
      <c r="CQ50" s="36">
        <f t="shared" si="679"/>
        <v>348</v>
      </c>
      <c r="CS50" s="35">
        <f t="shared" si="680"/>
        <v>348</v>
      </c>
      <c r="CU50" s="232"/>
      <c r="CV50" s="3"/>
      <c r="CZ50" s="232"/>
      <c r="DA50" s="3"/>
      <c r="DF50" s="3"/>
      <c r="DK50" s="3"/>
      <c r="DO50" s="27"/>
      <c r="DP50" s="234"/>
      <c r="DT50" s="27"/>
      <c r="DU50" s="3"/>
      <c r="DY50" s="27"/>
      <c r="DZ50" s="3"/>
      <c r="EB50" s="228"/>
      <c r="ED50" s="27"/>
    </row>
    <row r="51" spans="3:134">
      <c r="C51" s="3" t="s">
        <v>90</v>
      </c>
      <c r="D51">
        <f t="shared" si="643"/>
        <v>116</v>
      </c>
      <c r="E51">
        <f t="shared" si="644"/>
        <v>58</v>
      </c>
      <c r="F51">
        <f t="shared" si="645"/>
        <v>54</v>
      </c>
      <c r="G51" s="33">
        <f t="shared" si="646"/>
        <v>228</v>
      </c>
      <c r="H51">
        <f t="shared" si="612"/>
        <v>116</v>
      </c>
      <c r="I51">
        <f t="shared" si="613"/>
        <v>58</v>
      </c>
      <c r="J51">
        <f t="shared" si="614"/>
        <v>54</v>
      </c>
      <c r="K51" s="33">
        <f t="shared" si="647"/>
        <v>228</v>
      </c>
      <c r="L51" s="99"/>
      <c r="M51">
        <f t="shared" si="648"/>
        <v>132</v>
      </c>
      <c r="N51">
        <f t="shared" si="681"/>
        <v>64</v>
      </c>
      <c r="O51">
        <f t="shared" si="682"/>
        <v>68</v>
      </c>
      <c r="P51" s="33">
        <f t="shared" si="649"/>
        <v>264</v>
      </c>
      <c r="Q51">
        <f t="shared" si="616"/>
        <v>132</v>
      </c>
      <c r="R51">
        <f t="shared" si="617"/>
        <v>64</v>
      </c>
      <c r="S51">
        <f t="shared" si="618"/>
        <v>68</v>
      </c>
      <c r="T51" s="33">
        <f t="shared" si="650"/>
        <v>264</v>
      </c>
      <c r="V51">
        <f t="shared" si="651"/>
        <v>104</v>
      </c>
      <c r="W51">
        <f t="shared" si="683"/>
        <v>50</v>
      </c>
      <c r="X51">
        <f t="shared" si="684"/>
        <v>50</v>
      </c>
      <c r="Y51" s="33">
        <f t="shared" si="652"/>
        <v>204</v>
      </c>
      <c r="Z51">
        <f t="shared" si="620"/>
        <v>104</v>
      </c>
      <c r="AA51">
        <f t="shared" si="621"/>
        <v>50</v>
      </c>
      <c r="AB51">
        <f t="shared" si="622"/>
        <v>50</v>
      </c>
      <c r="AC51" s="33">
        <f t="shared" si="653"/>
        <v>204</v>
      </c>
      <c r="AE51">
        <f t="shared" si="654"/>
        <v>108</v>
      </c>
      <c r="AF51">
        <f t="shared" si="655"/>
        <v>54</v>
      </c>
      <c r="AG51">
        <f t="shared" si="656"/>
        <v>52</v>
      </c>
      <c r="AH51" s="33">
        <f t="shared" si="657"/>
        <v>214</v>
      </c>
      <c r="AI51">
        <f t="shared" si="624"/>
        <v>108</v>
      </c>
      <c r="AJ51">
        <f t="shared" si="658"/>
        <v>54</v>
      </c>
      <c r="AK51">
        <f t="shared" si="659"/>
        <v>52</v>
      </c>
      <c r="AL51" s="33">
        <f t="shared" si="660"/>
        <v>214</v>
      </c>
      <c r="AO51">
        <f t="shared" si="661"/>
        <v>40</v>
      </c>
      <c r="AP51">
        <f t="shared" si="685"/>
        <v>42</v>
      </c>
      <c r="AQ51">
        <f t="shared" si="686"/>
        <v>40</v>
      </c>
      <c r="AR51" s="33">
        <f t="shared" si="662"/>
        <v>122</v>
      </c>
      <c r="AS51" s="27"/>
      <c r="AT51">
        <f t="shared" si="627"/>
        <v>40</v>
      </c>
      <c r="AU51">
        <f t="shared" si="628"/>
        <v>42</v>
      </c>
      <c r="AV51">
        <f t="shared" si="629"/>
        <v>40</v>
      </c>
      <c r="AW51" s="33">
        <f t="shared" si="663"/>
        <v>122</v>
      </c>
      <c r="AY51">
        <f t="shared" si="664"/>
        <v>0</v>
      </c>
      <c r="AZ51">
        <f t="shared" si="687"/>
        <v>0</v>
      </c>
      <c r="BA51">
        <f t="shared" si="688"/>
        <v>24</v>
      </c>
      <c r="BB51" s="33">
        <f t="shared" si="665"/>
        <v>24</v>
      </c>
      <c r="BD51">
        <f t="shared" si="631"/>
        <v>0</v>
      </c>
      <c r="BE51">
        <f t="shared" si="632"/>
        <v>0</v>
      </c>
      <c r="BF51">
        <f t="shared" si="633"/>
        <v>24</v>
      </c>
      <c r="BG51" s="33">
        <f t="shared" si="666"/>
        <v>24</v>
      </c>
      <c r="BI51">
        <f t="shared" si="667"/>
        <v>32</v>
      </c>
      <c r="BJ51">
        <f t="shared" si="689"/>
        <v>30</v>
      </c>
      <c r="BK51">
        <f t="shared" si="690"/>
        <v>0</v>
      </c>
      <c r="BL51">
        <f t="shared" si="691"/>
        <v>28</v>
      </c>
      <c r="BM51" s="33">
        <f t="shared" si="668"/>
        <v>90</v>
      </c>
      <c r="BO51">
        <f t="shared" si="635"/>
        <v>32</v>
      </c>
      <c r="BP51">
        <f t="shared" si="636"/>
        <v>30</v>
      </c>
      <c r="BQ51">
        <f t="shared" si="637"/>
        <v>0</v>
      </c>
      <c r="BR51">
        <f t="shared" si="638"/>
        <v>28</v>
      </c>
      <c r="BS51" s="33">
        <f t="shared" si="669"/>
        <v>90</v>
      </c>
      <c r="BU51">
        <f t="shared" si="670"/>
        <v>248</v>
      </c>
      <c r="BV51">
        <f t="shared" si="692"/>
        <v>122</v>
      </c>
      <c r="BW51">
        <f t="shared" si="693"/>
        <v>122</v>
      </c>
      <c r="BX51" s="33">
        <f t="shared" si="671"/>
        <v>492</v>
      </c>
      <c r="BZ51">
        <f t="shared" si="672"/>
        <v>248</v>
      </c>
      <c r="CA51">
        <f t="shared" si="694"/>
        <v>122</v>
      </c>
      <c r="CB51">
        <f t="shared" si="695"/>
        <v>122</v>
      </c>
      <c r="CC51" s="33">
        <f t="shared" si="673"/>
        <v>492</v>
      </c>
      <c r="CE51">
        <f t="shared" si="674"/>
        <v>212</v>
      </c>
      <c r="CF51">
        <f t="shared" si="696"/>
        <v>104</v>
      </c>
      <c r="CG51">
        <f t="shared" si="697"/>
        <v>102</v>
      </c>
      <c r="CH51" s="33">
        <f t="shared" si="675"/>
        <v>418</v>
      </c>
      <c r="CJ51">
        <f t="shared" si="676"/>
        <v>212</v>
      </c>
      <c r="CK51">
        <f t="shared" si="698"/>
        <v>104</v>
      </c>
      <c r="CL51">
        <f t="shared" si="699"/>
        <v>102</v>
      </c>
      <c r="CM51" s="33">
        <f t="shared" si="677"/>
        <v>418</v>
      </c>
      <c r="CO51" s="34">
        <f t="shared" si="678"/>
        <v>159</v>
      </c>
      <c r="CQ51" s="36">
        <f t="shared" si="679"/>
        <v>316</v>
      </c>
      <c r="CS51" s="35">
        <f t="shared" si="680"/>
        <v>316</v>
      </c>
      <c r="CU51" s="232"/>
      <c r="CV51" s="3"/>
      <c r="CZ51" s="232"/>
      <c r="DA51" s="3"/>
      <c r="DK51" s="3"/>
      <c r="DO51" s="27"/>
      <c r="DP51" s="3"/>
      <c r="DT51" s="27"/>
      <c r="DU51" s="234"/>
      <c r="DY51" s="27"/>
      <c r="DZ51" s="3"/>
      <c r="EB51" s="226"/>
      <c r="ED51" s="27"/>
    </row>
    <row r="52" spans="3:134">
      <c r="C52" s="3" t="s">
        <v>108</v>
      </c>
      <c r="D52">
        <f t="shared" si="643"/>
        <v>96</v>
      </c>
      <c r="E52">
        <f t="shared" si="644"/>
        <v>52</v>
      </c>
      <c r="F52">
        <f t="shared" si="645"/>
        <v>50</v>
      </c>
      <c r="G52" s="33">
        <f t="shared" ref="G52" si="700">D52+E52+F52</f>
        <v>198</v>
      </c>
      <c r="H52">
        <f t="shared" si="612"/>
        <v>96</v>
      </c>
      <c r="I52">
        <f t="shared" si="613"/>
        <v>52</v>
      </c>
      <c r="J52">
        <f t="shared" si="614"/>
        <v>50</v>
      </c>
      <c r="K52" s="33">
        <f t="shared" ref="K52" si="701">H52+I52+J52</f>
        <v>198</v>
      </c>
      <c r="L52" s="99"/>
      <c r="M52">
        <f t="shared" ref="M52" si="702">P26+CB26</f>
        <v>136</v>
      </c>
      <c r="N52">
        <f t="shared" ref="N52" si="703">Q26+CC26</f>
        <v>66</v>
      </c>
      <c r="O52">
        <f t="shared" ref="O52" si="704">R26+CD26</f>
        <v>62</v>
      </c>
      <c r="P52" s="33">
        <f t="shared" ref="P52" si="705">M52+N52+O52</f>
        <v>264</v>
      </c>
      <c r="Q52">
        <f t="shared" si="616"/>
        <v>136</v>
      </c>
      <c r="R52">
        <f t="shared" si="617"/>
        <v>66</v>
      </c>
      <c r="S52">
        <f t="shared" si="618"/>
        <v>62</v>
      </c>
      <c r="T52" s="33">
        <f t="shared" ref="T52" si="706">Q52+R52+S52</f>
        <v>264</v>
      </c>
      <c r="V52">
        <f t="shared" ref="V52" si="707">Y26+CK26</f>
        <v>104</v>
      </c>
      <c r="W52">
        <f t="shared" ref="W52" si="708">Z26+CL26</f>
        <v>50</v>
      </c>
      <c r="X52">
        <f t="shared" ref="X52" si="709">AA26+CM26</f>
        <v>50</v>
      </c>
      <c r="Y52" s="33">
        <f t="shared" ref="Y52" si="710">V52+W52+X52</f>
        <v>204</v>
      </c>
      <c r="Z52">
        <f t="shared" si="620"/>
        <v>104</v>
      </c>
      <c r="AA52">
        <f t="shared" si="621"/>
        <v>50</v>
      </c>
      <c r="AB52">
        <f t="shared" si="622"/>
        <v>50</v>
      </c>
      <c r="AC52" s="33">
        <f t="shared" ref="AC52" si="711">Z52+AA52+AB52</f>
        <v>204</v>
      </c>
      <c r="AE52">
        <f t="shared" ref="AE52" si="712">AG26+CS26</f>
        <v>104</v>
      </c>
      <c r="AF52">
        <f t="shared" ref="AF52" si="713">AH26+CT26</f>
        <v>54</v>
      </c>
      <c r="AG52">
        <f t="shared" ref="AG52" si="714">AI26+CU26</f>
        <v>52</v>
      </c>
      <c r="AH52" s="33">
        <f t="shared" ref="AH52" si="715">AE52+AF52+AG52</f>
        <v>210</v>
      </c>
      <c r="AI52">
        <f t="shared" si="624"/>
        <v>104</v>
      </c>
      <c r="AJ52">
        <f t="shared" si="658"/>
        <v>54</v>
      </c>
      <c r="AK52">
        <f t="shared" si="659"/>
        <v>52</v>
      </c>
      <c r="AL52" s="33">
        <f t="shared" ref="AL52" si="716">AI52+AJ52+AK52</f>
        <v>210</v>
      </c>
      <c r="AO52">
        <f t="shared" ref="AO52" si="717">AP26+DB26</f>
        <v>38</v>
      </c>
      <c r="AP52">
        <f t="shared" ref="AP52" si="718">AQ26+DC26</f>
        <v>38</v>
      </c>
      <c r="AQ52">
        <f t="shared" ref="AQ52" si="719">AR26+DD26</f>
        <v>38</v>
      </c>
      <c r="AR52" s="33">
        <f t="shared" ref="AR52" si="720">AO52+AP52+AQ52</f>
        <v>114</v>
      </c>
      <c r="AS52" s="27"/>
      <c r="AT52">
        <f t="shared" si="627"/>
        <v>38</v>
      </c>
      <c r="AU52">
        <f t="shared" si="628"/>
        <v>38</v>
      </c>
      <c r="AV52">
        <f t="shared" si="629"/>
        <v>38</v>
      </c>
      <c r="AW52" s="33">
        <f t="shared" ref="AW52" si="721">AT52+AU52+AV52</f>
        <v>114</v>
      </c>
      <c r="AY52">
        <f t="shared" ref="AY52" si="722">AT26+DF26</f>
        <v>0</v>
      </c>
      <c r="AZ52">
        <f t="shared" ref="AZ52" si="723">AU26+DG26</f>
        <v>0</v>
      </c>
      <c r="BA52">
        <f t="shared" ref="BA52" si="724">AV26+DH26</f>
        <v>21</v>
      </c>
      <c r="BB52" s="33">
        <f t="shared" ref="BB52" si="725">SUM(AY52:BA52)</f>
        <v>21</v>
      </c>
      <c r="BD52">
        <f t="shared" si="631"/>
        <v>0</v>
      </c>
      <c r="BE52">
        <f t="shared" si="632"/>
        <v>0</v>
      </c>
      <c r="BF52">
        <f t="shared" si="633"/>
        <v>21</v>
      </c>
      <c r="BG52" s="33">
        <f t="shared" ref="BG52" si="726">SUM(BD52:BF52)</f>
        <v>21</v>
      </c>
      <c r="BI52">
        <f t="shared" ref="BI52" si="727">BG26+DS26</f>
        <v>31</v>
      </c>
      <c r="BJ52">
        <f t="shared" ref="BJ52" si="728">BH26+DT26</f>
        <v>27</v>
      </c>
      <c r="BK52">
        <f t="shared" ref="BK52" si="729">BI26+DU26</f>
        <v>0</v>
      </c>
      <c r="BL52">
        <f t="shared" ref="BL52" si="730">BJ26+DV26</f>
        <v>27</v>
      </c>
      <c r="BM52" s="33">
        <f t="shared" ref="BM52" si="731">SUM(BI52:BL52)</f>
        <v>85</v>
      </c>
      <c r="BO52">
        <f t="shared" si="635"/>
        <v>31</v>
      </c>
      <c r="BP52">
        <f t="shared" si="636"/>
        <v>27</v>
      </c>
      <c r="BQ52">
        <f t="shared" si="637"/>
        <v>0</v>
      </c>
      <c r="BR52">
        <f t="shared" si="638"/>
        <v>27</v>
      </c>
      <c r="BS52" s="33">
        <f t="shared" ref="BS52" si="732">SUM(BO52:BR52)</f>
        <v>85</v>
      </c>
      <c r="BU52">
        <f t="shared" ref="BU52" si="733">D52+M52</f>
        <v>232</v>
      </c>
      <c r="BV52">
        <f t="shared" ref="BV52" si="734">E52+N52</f>
        <v>118</v>
      </c>
      <c r="BW52">
        <f t="shared" ref="BW52" si="735">F52+O52</f>
        <v>112</v>
      </c>
      <c r="BX52" s="33">
        <f t="shared" ref="BX52" si="736">SUM(BU52:BW52)</f>
        <v>462</v>
      </c>
      <c r="BZ52">
        <f t="shared" ref="BZ52" si="737">H52+Q52</f>
        <v>232</v>
      </c>
      <c r="CA52">
        <f t="shared" ref="CA52" si="738">I52+R52</f>
        <v>118</v>
      </c>
      <c r="CB52">
        <f t="shared" ref="CB52" si="739">J52+S52</f>
        <v>112</v>
      </c>
      <c r="CC52" s="33">
        <f t="shared" ref="CC52" si="740">SUM(BZ52:CB52)</f>
        <v>462</v>
      </c>
      <c r="CE52">
        <f t="shared" ref="CE52" si="741">V52+AE52</f>
        <v>208</v>
      </c>
      <c r="CF52">
        <f t="shared" ref="CF52" si="742">W52+AF52</f>
        <v>104</v>
      </c>
      <c r="CG52">
        <f t="shared" ref="CG52" si="743">X52+AG52</f>
        <v>102</v>
      </c>
      <c r="CH52" s="33">
        <f t="shared" ref="CH52" si="744">SUM(CE52:CG52)</f>
        <v>414</v>
      </c>
      <c r="CJ52">
        <f t="shared" ref="CJ52" si="745">Z52+AI52</f>
        <v>208</v>
      </c>
      <c r="CK52">
        <f t="shared" ref="CK52" si="746">AA52+AJ52</f>
        <v>104</v>
      </c>
      <c r="CL52">
        <f t="shared" ref="CL52" si="747">AB52+AK52</f>
        <v>102</v>
      </c>
      <c r="CM52" s="33">
        <f t="shared" ref="CM52" si="748">SUM(CJ52:CL52)</f>
        <v>414</v>
      </c>
      <c r="CO52" s="34">
        <f t="shared" ref="CO52" si="749">J26+R26+AA26+AI26+AR26+AZ26+BJ26</f>
        <v>144</v>
      </c>
      <c r="CQ52" s="36">
        <f t="shared" ref="CQ52" si="750">AQ52+BA52+BL52+BW52+CG52</f>
        <v>300</v>
      </c>
      <c r="CS52" s="35">
        <f t="shared" ref="CS52" si="751">AV52+BF52+BR52+CB52+CL52</f>
        <v>300</v>
      </c>
      <c r="CU52" s="232"/>
      <c r="CV52" s="3"/>
      <c r="CZ52" s="232"/>
      <c r="DA52" s="3"/>
      <c r="DF52" s="3"/>
      <c r="DK52" s="3"/>
      <c r="DO52" s="27"/>
      <c r="DP52" s="3"/>
      <c r="DT52" s="27"/>
      <c r="DU52" s="3"/>
      <c r="DY52" s="27"/>
      <c r="DZ52" s="3"/>
      <c r="EB52" s="228"/>
      <c r="ED52" s="27"/>
    </row>
    <row r="53" spans="3:134">
      <c r="C53" s="2"/>
      <c r="CU53" s="232"/>
      <c r="CV53" s="3"/>
      <c r="CZ53" s="232"/>
      <c r="DF53" s="3"/>
      <c r="DK53" s="3"/>
      <c r="DO53" s="27"/>
      <c r="DP53" s="3"/>
      <c r="DT53" s="27"/>
      <c r="DU53" s="234"/>
      <c r="DY53" s="27"/>
      <c r="DZ53" s="3"/>
      <c r="EB53" s="228"/>
      <c r="ED53" s="27"/>
    </row>
    <row r="54" spans="3:134">
      <c r="C54" s="2"/>
      <c r="D54" s="302" t="s">
        <v>114</v>
      </c>
      <c r="E54" s="302"/>
      <c r="F54" s="302"/>
      <c r="G54" s="302"/>
      <c r="H54" s="302"/>
      <c r="I54" s="302"/>
      <c r="J54" s="302"/>
      <c r="K54" s="302"/>
      <c r="M54" s="302" t="s">
        <v>113</v>
      </c>
      <c r="N54" s="302"/>
      <c r="O54" s="302"/>
      <c r="P54" s="302"/>
      <c r="Q54" s="302"/>
      <c r="R54" s="302"/>
      <c r="S54" s="302"/>
      <c r="T54" s="302"/>
      <c r="V54" s="302" t="s">
        <v>115</v>
      </c>
      <c r="W54" s="302"/>
      <c r="X54" s="302"/>
      <c r="Y54" s="302"/>
      <c r="Z54" s="302"/>
      <c r="AA54" s="302"/>
      <c r="AB54" s="302"/>
      <c r="AC54" s="302"/>
      <c r="AE54" s="302" t="s">
        <v>116</v>
      </c>
      <c r="AF54" s="302"/>
      <c r="AG54" s="302"/>
      <c r="AH54" s="302"/>
      <c r="AI54" s="302"/>
      <c r="AJ54" s="302"/>
      <c r="AK54" s="302"/>
      <c r="AL54" s="302"/>
      <c r="AO54" s="302" t="s">
        <v>117</v>
      </c>
      <c r="AP54" s="302"/>
      <c r="AQ54" s="302"/>
      <c r="AR54" s="302"/>
      <c r="AS54" s="302"/>
      <c r="AT54" s="302"/>
      <c r="AU54" s="302"/>
      <c r="AV54" s="302"/>
      <c r="AW54" s="302"/>
      <c r="AY54" s="302" t="s">
        <v>97</v>
      </c>
      <c r="AZ54" s="302"/>
      <c r="BA54" s="302"/>
      <c r="BB54" s="302"/>
      <c r="BC54" s="302"/>
      <c r="BD54" s="302"/>
      <c r="BE54" s="302"/>
      <c r="BF54" s="302"/>
      <c r="BG54" s="302"/>
      <c r="BJ54" s="302" t="s">
        <v>118</v>
      </c>
      <c r="BK54" s="302"/>
      <c r="BL54" s="302"/>
      <c r="BM54" s="302"/>
      <c r="BN54" s="302"/>
      <c r="BO54" s="302"/>
      <c r="BP54" s="302"/>
      <c r="BQ54" s="302"/>
      <c r="BR54" s="302"/>
      <c r="CU54" s="232"/>
      <c r="CV54" s="3"/>
      <c r="CZ54" s="232"/>
      <c r="DF54" s="3"/>
      <c r="DK54" s="3"/>
      <c r="DO54" s="27"/>
      <c r="DP54" s="3"/>
      <c r="DT54" s="27"/>
      <c r="DU54" s="3"/>
      <c r="DY54" s="27"/>
      <c r="DZ54" s="3"/>
      <c r="EB54" s="226"/>
      <c r="ED54" s="27"/>
    </row>
    <row r="55" spans="3:134">
      <c r="C55" s="2"/>
      <c r="D55" s="289" t="s">
        <v>74</v>
      </c>
      <c r="E55" s="289"/>
      <c r="F55" s="289"/>
      <c r="G55" s="289"/>
      <c r="H55" s="289"/>
      <c r="I55" s="289"/>
      <c r="J55" s="289"/>
      <c r="K55" s="289"/>
      <c r="M55" s="289" t="s">
        <v>74</v>
      </c>
      <c r="N55" s="289"/>
      <c r="O55" s="289"/>
      <c r="P55" s="289"/>
      <c r="Q55" s="289"/>
      <c r="R55" s="289"/>
      <c r="S55" s="289"/>
      <c r="T55" s="289"/>
      <c r="V55" s="289" t="s">
        <v>78</v>
      </c>
      <c r="W55" s="289"/>
      <c r="X55" s="289"/>
      <c r="Y55" s="289"/>
      <c r="Z55" s="289"/>
      <c r="AA55" s="289"/>
      <c r="AB55" s="289"/>
      <c r="AC55" s="289"/>
      <c r="AE55" s="289" t="s">
        <v>78</v>
      </c>
      <c r="AF55" s="289"/>
      <c r="AG55" s="289"/>
      <c r="AH55" s="289"/>
      <c r="AI55" s="289"/>
      <c r="AJ55" s="289"/>
      <c r="AK55" s="289"/>
      <c r="AL55" s="289"/>
      <c r="AO55" s="289" t="s">
        <v>80</v>
      </c>
      <c r="AP55" s="289"/>
      <c r="AQ55" s="289"/>
      <c r="AR55" s="289"/>
      <c r="AS55" s="289"/>
      <c r="AT55" s="289"/>
      <c r="AU55" s="289"/>
      <c r="AV55" s="289"/>
      <c r="AW55" s="289"/>
      <c r="AY55" s="289" t="s">
        <v>76</v>
      </c>
      <c r="AZ55" s="289"/>
      <c r="BA55" s="289"/>
      <c r="BB55" s="289"/>
      <c r="BC55" s="289"/>
      <c r="BD55" s="289"/>
      <c r="BE55" s="289"/>
      <c r="BF55" s="289"/>
      <c r="BG55" s="289"/>
      <c r="BJ55" s="289" t="s">
        <v>84</v>
      </c>
      <c r="BK55" s="289"/>
      <c r="BL55" s="289"/>
      <c r="BM55" s="289"/>
      <c r="BN55" s="289"/>
      <c r="BO55" s="289"/>
      <c r="BP55" s="289"/>
      <c r="BQ55" s="289"/>
      <c r="BR55" s="289"/>
      <c r="BV55" s="315" t="s">
        <v>32</v>
      </c>
      <c r="BW55" s="315"/>
      <c r="BX55" s="315"/>
      <c r="BY55" s="315"/>
      <c r="BZ55" s="315"/>
      <c r="CA55" s="315"/>
      <c r="CB55" s="315"/>
      <c r="CC55" s="315"/>
      <c r="CU55" s="232"/>
      <c r="CV55" s="234"/>
      <c r="CZ55" s="232"/>
      <c r="DA55" s="234"/>
      <c r="DF55" s="3"/>
      <c r="DK55" s="3"/>
      <c r="DO55" s="27"/>
      <c r="DP55" s="3"/>
      <c r="DT55" s="27"/>
      <c r="DU55" s="3"/>
      <c r="DY55" s="27"/>
      <c r="DZ55" s="3"/>
      <c r="EB55" s="227"/>
      <c r="ED55" s="27"/>
    </row>
    <row r="56" spans="3:134">
      <c r="C56" s="2"/>
      <c r="D56" s="197"/>
      <c r="E56" s="197"/>
      <c r="F56" s="197"/>
      <c r="G56" s="197"/>
      <c r="H56" s="197"/>
      <c r="I56" s="197"/>
      <c r="J56" s="198" t="s">
        <v>31</v>
      </c>
      <c r="K56" s="198" t="s">
        <v>5</v>
      </c>
      <c r="M56" s="197"/>
      <c r="N56" s="197"/>
      <c r="O56" s="197"/>
      <c r="P56" s="197"/>
      <c r="Q56" s="197"/>
      <c r="R56" s="197"/>
      <c r="S56" s="198" t="s">
        <v>31</v>
      </c>
      <c r="T56" s="198" t="s">
        <v>5</v>
      </c>
      <c r="V56" s="197"/>
      <c r="W56" s="197"/>
      <c r="X56" s="197"/>
      <c r="Y56" s="197"/>
      <c r="Z56" s="197"/>
      <c r="AA56" s="197"/>
      <c r="AB56" s="198" t="s">
        <v>31</v>
      </c>
      <c r="AC56" s="198" t="s">
        <v>5</v>
      </c>
      <c r="AE56" s="197"/>
      <c r="AF56" s="197"/>
      <c r="AG56" s="197"/>
      <c r="AH56" s="197"/>
      <c r="AI56" s="197"/>
      <c r="AJ56" s="197"/>
      <c r="AK56" s="198" t="s">
        <v>31</v>
      </c>
      <c r="AL56" s="198" t="s">
        <v>5</v>
      </c>
      <c r="AO56" s="197"/>
      <c r="AP56" s="197"/>
      <c r="AQ56" s="197"/>
      <c r="AR56" s="197"/>
      <c r="AS56" s="197"/>
      <c r="AT56" s="197"/>
      <c r="AU56" s="197"/>
      <c r="AV56" s="198" t="s">
        <v>31</v>
      </c>
      <c r="AW56" s="198" t="s">
        <v>5</v>
      </c>
      <c r="AY56" s="197"/>
      <c r="AZ56" s="197"/>
      <c r="BA56" s="197"/>
      <c r="BB56" s="197"/>
      <c r="BC56" s="197"/>
      <c r="BD56" s="197"/>
      <c r="BE56" s="197"/>
      <c r="BF56" s="198" t="s">
        <v>31</v>
      </c>
      <c r="BG56" s="198" t="s">
        <v>5</v>
      </c>
      <c r="BJ56" s="197"/>
      <c r="BK56" s="197"/>
      <c r="BL56" s="197"/>
      <c r="BM56" s="197"/>
      <c r="BN56" s="197"/>
      <c r="BO56" s="197"/>
      <c r="BP56" s="197"/>
      <c r="BQ56" s="198" t="s">
        <v>31</v>
      </c>
      <c r="BR56" s="198" t="s">
        <v>5</v>
      </c>
      <c r="BV56" s="197"/>
      <c r="BW56" s="197"/>
      <c r="BX56" s="197"/>
      <c r="BY56" s="197"/>
      <c r="BZ56" s="197"/>
      <c r="CA56" s="197"/>
      <c r="CB56" s="198" t="s">
        <v>31</v>
      </c>
      <c r="CC56" s="198" t="s">
        <v>5</v>
      </c>
      <c r="CU56" s="232"/>
      <c r="CV56" s="3"/>
      <c r="CZ56" s="232"/>
      <c r="DA56" s="234"/>
      <c r="DF56" s="3"/>
      <c r="DK56" s="3"/>
      <c r="DO56" s="27"/>
      <c r="DP56" s="3"/>
      <c r="DT56" s="27"/>
      <c r="DU56" s="3"/>
      <c r="DY56" s="27"/>
      <c r="DZ56" s="3"/>
      <c r="EB56" s="227"/>
      <c r="ED56" s="27"/>
    </row>
    <row r="57" spans="3:134">
      <c r="D57" s="153">
        <v>1</v>
      </c>
      <c r="E57" s="278" t="s">
        <v>51</v>
      </c>
      <c r="F57" s="279"/>
      <c r="G57" s="279"/>
      <c r="H57" s="279"/>
      <c r="I57" s="279"/>
      <c r="J57" s="170">
        <v>148</v>
      </c>
      <c r="K57" s="200">
        <v>248</v>
      </c>
      <c r="M57" s="153">
        <v>1</v>
      </c>
      <c r="N57" s="161" t="s">
        <v>51</v>
      </c>
      <c r="O57" s="157"/>
      <c r="P57" s="157"/>
      <c r="Q57" s="157"/>
      <c r="R57" s="160"/>
      <c r="S57" s="160">
        <v>148</v>
      </c>
      <c r="T57" s="160">
        <v>244</v>
      </c>
      <c r="V57" s="153">
        <v>1</v>
      </c>
      <c r="W57" s="161" t="s">
        <v>109</v>
      </c>
      <c r="X57" s="157"/>
      <c r="Y57" s="157"/>
      <c r="Z57" s="157"/>
      <c r="AA57" s="161" t="s">
        <v>109</v>
      </c>
      <c r="AB57" s="160">
        <v>148</v>
      </c>
      <c r="AC57" s="160">
        <v>248</v>
      </c>
      <c r="AE57" s="153">
        <v>1</v>
      </c>
      <c r="AF57" s="161" t="s">
        <v>109</v>
      </c>
      <c r="AG57" s="157"/>
      <c r="AH57" s="157"/>
      <c r="AI57" s="157"/>
      <c r="AJ57" s="160"/>
      <c r="AK57" s="160">
        <v>148</v>
      </c>
      <c r="AL57" s="160">
        <v>248</v>
      </c>
      <c r="AO57" s="153">
        <v>1</v>
      </c>
      <c r="AP57" s="161" t="s">
        <v>55</v>
      </c>
      <c r="AQ57" s="157"/>
      <c r="AR57" s="157"/>
      <c r="AS57" s="157"/>
      <c r="AT57" s="157"/>
      <c r="AU57" s="157"/>
      <c r="AV57" s="170">
        <v>72</v>
      </c>
      <c r="AW57" s="170">
        <v>120</v>
      </c>
      <c r="AY57" s="153">
        <v>1</v>
      </c>
      <c r="AZ57" s="161" t="s">
        <v>109</v>
      </c>
      <c r="BA57" s="157"/>
      <c r="BB57" s="157"/>
      <c r="BC57" s="157"/>
      <c r="BD57" s="157"/>
      <c r="BE57" s="157"/>
      <c r="BF57" s="200">
        <v>35</v>
      </c>
      <c r="BG57" s="200">
        <v>60</v>
      </c>
      <c r="BJ57" s="153">
        <v>1</v>
      </c>
      <c r="BK57" s="161" t="s">
        <v>62</v>
      </c>
      <c r="BL57" s="157"/>
      <c r="BM57" s="157"/>
      <c r="BN57" s="157"/>
      <c r="BO57" s="157"/>
      <c r="BP57" s="157"/>
      <c r="BQ57" s="200">
        <v>37</v>
      </c>
      <c r="BR57" s="200">
        <v>62</v>
      </c>
      <c r="BV57" s="153">
        <v>1</v>
      </c>
      <c r="BW57" s="161" t="s">
        <v>109</v>
      </c>
      <c r="BX57" s="157"/>
      <c r="BY57" s="157"/>
      <c r="BZ57" s="157"/>
      <c r="CA57" s="160"/>
      <c r="CB57" s="200">
        <v>422</v>
      </c>
      <c r="CC57" s="200">
        <v>712</v>
      </c>
      <c r="EB57" s="227"/>
    </row>
    <row r="58" spans="3:134">
      <c r="D58" s="153">
        <v>2</v>
      </c>
      <c r="E58" s="278" t="s">
        <v>109</v>
      </c>
      <c r="F58" s="279"/>
      <c r="G58" s="279"/>
      <c r="H58" s="279"/>
      <c r="I58" s="279"/>
      <c r="J58" s="170">
        <v>148</v>
      </c>
      <c r="K58" s="200">
        <v>244</v>
      </c>
      <c r="M58" s="219">
        <v>2</v>
      </c>
      <c r="N58" s="161" t="s">
        <v>109</v>
      </c>
      <c r="O58" s="157"/>
      <c r="P58" s="157"/>
      <c r="Q58" s="157"/>
      <c r="R58" s="160"/>
      <c r="S58" s="160">
        <v>144</v>
      </c>
      <c r="T58" s="160">
        <v>240</v>
      </c>
      <c r="V58" s="153">
        <v>2</v>
      </c>
      <c r="W58" s="161" t="s">
        <v>51</v>
      </c>
      <c r="X58" s="157"/>
      <c r="Y58" s="157"/>
      <c r="Z58" s="157"/>
      <c r="AA58" s="160"/>
      <c r="AB58" s="160">
        <v>144</v>
      </c>
      <c r="AC58" s="160">
        <v>244</v>
      </c>
      <c r="AE58" s="219">
        <v>2</v>
      </c>
      <c r="AF58" s="161" t="s">
        <v>62</v>
      </c>
      <c r="AG58" s="157"/>
      <c r="AH58" s="157"/>
      <c r="AI58" s="157"/>
      <c r="AJ58" s="160"/>
      <c r="AK58" s="160">
        <v>148</v>
      </c>
      <c r="AL58" s="160">
        <v>244</v>
      </c>
      <c r="AO58" s="219">
        <v>2</v>
      </c>
      <c r="AP58" s="161" t="s">
        <v>61</v>
      </c>
      <c r="AQ58" s="157"/>
      <c r="AR58" s="157"/>
      <c r="AS58" s="157"/>
      <c r="AT58" s="157"/>
      <c r="AU58" s="157"/>
      <c r="AV58" s="170">
        <v>70</v>
      </c>
      <c r="AW58" s="170">
        <v>118</v>
      </c>
      <c r="AY58" s="153">
        <v>2</v>
      </c>
      <c r="AZ58" s="161" t="s">
        <v>51</v>
      </c>
      <c r="BA58" s="157"/>
      <c r="BB58" s="157"/>
      <c r="BC58" s="157"/>
      <c r="BD58" s="157"/>
      <c r="BE58" s="157"/>
      <c r="BF58" s="200">
        <v>34</v>
      </c>
      <c r="BG58" s="200">
        <v>59</v>
      </c>
      <c r="BJ58" s="219">
        <v>2</v>
      </c>
      <c r="BK58" s="161" t="s">
        <v>109</v>
      </c>
      <c r="BL58" s="157"/>
      <c r="BM58" s="157"/>
      <c r="BN58" s="157"/>
      <c r="BO58" s="157"/>
      <c r="BP58" s="157"/>
      <c r="BQ58" s="200">
        <v>37</v>
      </c>
      <c r="BR58" s="200">
        <v>61</v>
      </c>
      <c r="BV58" s="153">
        <v>2</v>
      </c>
      <c r="BW58" s="161" t="s">
        <v>62</v>
      </c>
      <c r="BX58" s="157"/>
      <c r="BY58" s="157"/>
      <c r="BZ58" s="157"/>
      <c r="CA58" s="160"/>
      <c r="CB58" s="200">
        <v>425</v>
      </c>
      <c r="CC58" s="200">
        <v>704</v>
      </c>
    </row>
    <row r="59" spans="3:134">
      <c r="D59" s="153">
        <v>3</v>
      </c>
      <c r="E59" s="278" t="s">
        <v>49</v>
      </c>
      <c r="F59" s="279"/>
      <c r="G59" s="279"/>
      <c r="H59" s="279"/>
      <c r="I59" s="279"/>
      <c r="J59" s="170">
        <v>144</v>
      </c>
      <c r="K59" s="200">
        <v>236</v>
      </c>
      <c r="M59" s="219">
        <v>2</v>
      </c>
      <c r="N59" s="161" t="s">
        <v>49</v>
      </c>
      <c r="O59" s="157"/>
      <c r="P59" s="157"/>
      <c r="Q59" s="157"/>
      <c r="R59" s="160"/>
      <c r="S59" s="160">
        <v>144</v>
      </c>
      <c r="T59" s="160">
        <v>240</v>
      </c>
      <c r="V59" s="153">
        <v>3</v>
      </c>
      <c r="W59" s="161" t="s">
        <v>87</v>
      </c>
      <c r="X59" s="157"/>
      <c r="Y59" s="157"/>
      <c r="Z59" s="157"/>
      <c r="AA59" s="160"/>
      <c r="AB59" s="160">
        <v>140</v>
      </c>
      <c r="AC59" s="160">
        <v>232</v>
      </c>
      <c r="AE59" s="219">
        <v>2</v>
      </c>
      <c r="AF59" s="161" t="s">
        <v>61</v>
      </c>
      <c r="AG59" s="157"/>
      <c r="AH59" s="157"/>
      <c r="AI59" s="157"/>
      <c r="AJ59" s="160"/>
      <c r="AK59" s="160">
        <v>144</v>
      </c>
      <c r="AL59" s="160">
        <v>244</v>
      </c>
      <c r="AO59" s="219">
        <v>2</v>
      </c>
      <c r="AP59" s="161" t="s">
        <v>63</v>
      </c>
      <c r="AQ59" s="157"/>
      <c r="AR59" s="157"/>
      <c r="AS59" s="157"/>
      <c r="AT59" s="157"/>
      <c r="AU59" s="157"/>
      <c r="AV59" s="170">
        <v>70</v>
      </c>
      <c r="AW59" s="170">
        <v>118</v>
      </c>
      <c r="AY59" s="153">
        <v>3</v>
      </c>
      <c r="AZ59" s="161" t="s">
        <v>63</v>
      </c>
      <c r="BA59" s="157"/>
      <c r="BB59" s="157"/>
      <c r="BC59" s="157"/>
      <c r="BD59" s="157"/>
      <c r="BE59" s="157"/>
      <c r="BF59" s="200">
        <v>34</v>
      </c>
      <c r="BG59" s="200">
        <v>58</v>
      </c>
      <c r="BJ59" s="219">
        <v>2</v>
      </c>
      <c r="BK59" s="161" t="s">
        <v>51</v>
      </c>
      <c r="BL59" s="157"/>
      <c r="BM59" s="157"/>
      <c r="BN59" s="157"/>
      <c r="BO59" s="157"/>
      <c r="BP59" s="157"/>
      <c r="BQ59" s="200">
        <v>37</v>
      </c>
      <c r="BR59" s="200">
        <v>61</v>
      </c>
      <c r="BV59" s="153">
        <v>3</v>
      </c>
      <c r="BW59" s="161" t="s">
        <v>51</v>
      </c>
      <c r="BX59" s="157"/>
      <c r="BY59" s="157"/>
      <c r="BZ59" s="157"/>
      <c r="CA59" s="160"/>
      <c r="CB59" s="200">
        <v>417</v>
      </c>
      <c r="CC59" s="200">
        <v>695</v>
      </c>
    </row>
    <row r="60" spans="3:134">
      <c r="D60" s="221">
        <v>4</v>
      </c>
      <c r="E60" s="278" t="s">
        <v>62</v>
      </c>
      <c r="F60" s="279"/>
      <c r="G60" s="279"/>
      <c r="H60" s="279"/>
      <c r="I60" s="279"/>
      <c r="J60" s="170">
        <v>140</v>
      </c>
      <c r="K60" s="200">
        <v>232</v>
      </c>
      <c r="M60" s="219">
        <v>2</v>
      </c>
      <c r="N60" s="161" t="s">
        <v>89</v>
      </c>
      <c r="O60" s="157"/>
      <c r="P60" s="157"/>
      <c r="Q60" s="157"/>
      <c r="R60" s="160"/>
      <c r="S60" s="160">
        <v>144</v>
      </c>
      <c r="T60" s="160">
        <v>240</v>
      </c>
      <c r="V60" s="221">
        <v>4</v>
      </c>
      <c r="W60" s="161" t="s">
        <v>62</v>
      </c>
      <c r="X60" s="157"/>
      <c r="Y60" s="157"/>
      <c r="Z60" s="157"/>
      <c r="AA60" s="160"/>
      <c r="AB60" s="160">
        <v>136</v>
      </c>
      <c r="AC60" s="160">
        <v>228</v>
      </c>
      <c r="AE60" s="221">
        <v>4</v>
      </c>
      <c r="AF60" s="161" t="s">
        <v>49</v>
      </c>
      <c r="AG60" s="157"/>
      <c r="AH60" s="157"/>
      <c r="AI60" s="157"/>
      <c r="AJ60" s="160"/>
      <c r="AK60" s="160">
        <v>148</v>
      </c>
      <c r="AL60" s="160">
        <v>240</v>
      </c>
      <c r="AO60" s="153">
        <v>4</v>
      </c>
      <c r="AP60" s="161" t="s">
        <v>49</v>
      </c>
      <c r="AQ60" s="157"/>
      <c r="AR60" s="157"/>
      <c r="AS60" s="157"/>
      <c r="AT60" s="157"/>
      <c r="AU60" s="157"/>
      <c r="AV60" s="170">
        <v>68</v>
      </c>
      <c r="AW60" s="170">
        <v>114</v>
      </c>
      <c r="AY60" s="153">
        <v>4</v>
      </c>
      <c r="AZ60" s="161" t="s">
        <v>62</v>
      </c>
      <c r="BA60" s="157"/>
      <c r="BB60" s="157"/>
      <c r="BC60" s="157"/>
      <c r="BD60" s="157"/>
      <c r="BE60" s="157"/>
      <c r="BF60" s="200">
        <v>35</v>
      </c>
      <c r="BG60" s="200">
        <v>57</v>
      </c>
      <c r="BJ60" s="219">
        <v>2</v>
      </c>
      <c r="BK60" s="161" t="s">
        <v>63</v>
      </c>
      <c r="BL60" s="157"/>
      <c r="BM60" s="157"/>
      <c r="BN60" s="157"/>
      <c r="BO60" s="157"/>
      <c r="BP60" s="157"/>
      <c r="BQ60" s="200">
        <v>36</v>
      </c>
      <c r="BR60" s="200">
        <v>61</v>
      </c>
      <c r="BV60" s="153">
        <v>4</v>
      </c>
      <c r="BW60" s="292" t="s">
        <v>49</v>
      </c>
      <c r="BX60" s="293"/>
      <c r="BY60" s="293"/>
      <c r="BZ60" s="293"/>
      <c r="CA60" s="294"/>
      <c r="CB60" s="200">
        <v>408</v>
      </c>
      <c r="CC60" s="200">
        <v>685</v>
      </c>
    </row>
    <row r="61" spans="3:134">
      <c r="D61" s="221">
        <v>4</v>
      </c>
      <c r="E61" s="278" t="s">
        <v>89</v>
      </c>
      <c r="F61" s="279"/>
      <c r="G61" s="279"/>
      <c r="H61" s="279"/>
      <c r="I61" s="279"/>
      <c r="J61" s="170">
        <v>144</v>
      </c>
      <c r="K61" s="200">
        <v>232</v>
      </c>
      <c r="M61" s="221">
        <v>5</v>
      </c>
      <c r="N61" s="161" t="s">
        <v>62</v>
      </c>
      <c r="O61" s="157"/>
      <c r="P61" s="157"/>
      <c r="Q61" s="157"/>
      <c r="R61" s="160"/>
      <c r="S61" s="160">
        <v>140</v>
      </c>
      <c r="T61" s="160">
        <v>236</v>
      </c>
      <c r="V61" s="221">
        <v>4</v>
      </c>
      <c r="W61" s="161" t="s">
        <v>61</v>
      </c>
      <c r="X61" s="157"/>
      <c r="Y61" s="157"/>
      <c r="Z61" s="157"/>
      <c r="AA61" s="160"/>
      <c r="AB61" s="160">
        <v>136</v>
      </c>
      <c r="AC61" s="160">
        <v>228</v>
      </c>
      <c r="AE61" s="221">
        <v>4</v>
      </c>
      <c r="AF61" s="161" t="s">
        <v>63</v>
      </c>
      <c r="AG61" s="157"/>
      <c r="AH61" s="157"/>
      <c r="AI61" s="157"/>
      <c r="AJ61" s="160"/>
      <c r="AK61" s="160">
        <v>140</v>
      </c>
      <c r="AL61" s="160">
        <v>240</v>
      </c>
      <c r="AO61" s="153">
        <v>5</v>
      </c>
      <c r="AP61" s="161" t="s">
        <v>62</v>
      </c>
      <c r="AQ61" s="157"/>
      <c r="AR61" s="157"/>
      <c r="AS61" s="157"/>
      <c r="AT61" s="157"/>
      <c r="AU61" s="157"/>
      <c r="AV61" s="170">
        <v>68</v>
      </c>
      <c r="AW61" s="170">
        <v>110</v>
      </c>
      <c r="AY61" s="153">
        <v>5</v>
      </c>
      <c r="AZ61" s="161" t="s">
        <v>49</v>
      </c>
      <c r="BA61" s="157"/>
      <c r="BB61" s="157"/>
      <c r="BC61" s="157"/>
      <c r="BD61" s="157"/>
      <c r="BE61" s="157"/>
      <c r="BF61" s="200">
        <v>36</v>
      </c>
      <c r="BG61" s="200">
        <v>56</v>
      </c>
      <c r="BJ61" s="221">
        <v>5</v>
      </c>
      <c r="BK61" s="161" t="s">
        <v>87</v>
      </c>
      <c r="BL61" s="157"/>
      <c r="BM61" s="157"/>
      <c r="BN61" s="157"/>
      <c r="BO61" s="157"/>
      <c r="BP61" s="157"/>
      <c r="BQ61" s="200">
        <v>36</v>
      </c>
      <c r="BR61" s="200">
        <v>60</v>
      </c>
      <c r="BV61" s="153">
        <v>5</v>
      </c>
      <c r="BW61" s="161" t="s">
        <v>61</v>
      </c>
      <c r="BX61" s="157"/>
      <c r="BY61" s="157"/>
      <c r="BZ61" s="157"/>
      <c r="CA61" s="157"/>
      <c r="CB61" s="200">
        <v>398</v>
      </c>
      <c r="CC61" s="200">
        <v>679</v>
      </c>
    </row>
    <row r="62" spans="3:134">
      <c r="D62" s="153">
        <v>6</v>
      </c>
      <c r="E62" s="278" t="s">
        <v>61</v>
      </c>
      <c r="F62" s="279"/>
      <c r="G62" s="279"/>
      <c r="H62" s="279"/>
      <c r="I62" s="279"/>
      <c r="J62" s="170">
        <v>132</v>
      </c>
      <c r="K62" s="200">
        <v>216</v>
      </c>
      <c r="M62" s="221">
        <v>5</v>
      </c>
      <c r="N62" s="161" t="s">
        <v>87</v>
      </c>
      <c r="O62" s="157"/>
      <c r="P62" s="157"/>
      <c r="Q62" s="157"/>
      <c r="R62" s="160"/>
      <c r="S62" s="160">
        <v>144</v>
      </c>
      <c r="T62" s="160">
        <v>236</v>
      </c>
      <c r="V62" s="153">
        <v>6</v>
      </c>
      <c r="W62" s="161" t="s">
        <v>63</v>
      </c>
      <c r="X62" s="157"/>
      <c r="Y62" s="157"/>
      <c r="Z62" s="157"/>
      <c r="AA62" s="160"/>
      <c r="AB62" s="160">
        <v>132</v>
      </c>
      <c r="AC62" s="160">
        <v>224</v>
      </c>
      <c r="AE62" s="153">
        <v>6</v>
      </c>
      <c r="AF62" s="161" t="s">
        <v>51</v>
      </c>
      <c r="AG62" s="157"/>
      <c r="AH62" s="157"/>
      <c r="AI62" s="157"/>
      <c r="AJ62" s="160"/>
      <c r="AK62" s="160">
        <v>144</v>
      </c>
      <c r="AL62" s="160">
        <v>236</v>
      </c>
      <c r="AO62" s="153">
        <v>6</v>
      </c>
      <c r="AP62" s="161" t="s">
        <v>87</v>
      </c>
      <c r="AQ62" s="157"/>
      <c r="AR62" s="157"/>
      <c r="AS62" s="157"/>
      <c r="AT62" s="157"/>
      <c r="AU62" s="157"/>
      <c r="AV62" s="170">
        <v>68</v>
      </c>
      <c r="AW62" s="170">
        <v>104</v>
      </c>
      <c r="AY62" s="153">
        <v>6</v>
      </c>
      <c r="AZ62" s="161" t="s">
        <v>87</v>
      </c>
      <c r="BA62" s="157"/>
      <c r="BB62" s="157"/>
      <c r="BC62" s="157"/>
      <c r="BD62" s="157"/>
      <c r="BE62" s="157"/>
      <c r="BF62" s="200">
        <v>34</v>
      </c>
      <c r="BG62" s="200">
        <v>55</v>
      </c>
      <c r="BJ62" s="221">
        <v>5</v>
      </c>
      <c r="BK62" s="161" t="s">
        <v>89</v>
      </c>
      <c r="BL62" s="157"/>
      <c r="BM62" s="157"/>
      <c r="BN62" s="157"/>
      <c r="BO62" s="157"/>
      <c r="BP62" s="157"/>
      <c r="BQ62" s="200">
        <v>36</v>
      </c>
      <c r="BR62" s="200">
        <v>60</v>
      </c>
      <c r="BV62" s="153">
        <v>6</v>
      </c>
      <c r="BW62" s="161" t="s">
        <v>87</v>
      </c>
      <c r="BX62" s="157"/>
      <c r="BY62" s="157"/>
      <c r="BZ62" s="157"/>
      <c r="CA62" s="157"/>
      <c r="CB62" s="200">
        <v>405</v>
      </c>
      <c r="CC62" s="200">
        <v>678</v>
      </c>
    </row>
    <row r="63" spans="3:134">
      <c r="D63" s="219">
        <v>7</v>
      </c>
      <c r="E63" s="278" t="s">
        <v>87</v>
      </c>
      <c r="F63" s="279"/>
      <c r="G63" s="279"/>
      <c r="H63" s="279"/>
      <c r="I63" s="279"/>
      <c r="J63" s="170">
        <v>124</v>
      </c>
      <c r="K63" s="200">
        <v>200</v>
      </c>
      <c r="M63" s="221">
        <v>5</v>
      </c>
      <c r="N63" s="161" t="s">
        <v>111</v>
      </c>
      <c r="O63" s="157"/>
      <c r="P63" s="157"/>
      <c r="Q63" s="157"/>
      <c r="R63" s="160"/>
      <c r="S63" s="160">
        <v>144</v>
      </c>
      <c r="T63" s="160">
        <v>236</v>
      </c>
      <c r="V63" s="153">
        <v>7</v>
      </c>
      <c r="W63" s="161" t="s">
        <v>111</v>
      </c>
      <c r="X63" s="157"/>
      <c r="Y63" s="157"/>
      <c r="Z63" s="157"/>
      <c r="AA63" s="160"/>
      <c r="AB63" s="160">
        <v>136</v>
      </c>
      <c r="AC63" s="160">
        <v>216</v>
      </c>
      <c r="AE63" s="219">
        <v>7</v>
      </c>
      <c r="AF63" s="161" t="s">
        <v>87</v>
      </c>
      <c r="AG63" s="157"/>
      <c r="AH63" s="157"/>
      <c r="AI63" s="157"/>
      <c r="AJ63" s="160"/>
      <c r="AK63" s="160">
        <v>140</v>
      </c>
      <c r="AL63" s="160">
        <v>228</v>
      </c>
      <c r="AO63" s="153">
        <v>7</v>
      </c>
      <c r="AP63" s="161" t="s">
        <v>109</v>
      </c>
      <c r="AQ63" s="157"/>
      <c r="AR63" s="157"/>
      <c r="AS63" s="157"/>
      <c r="AT63" s="157"/>
      <c r="AU63" s="157"/>
      <c r="AV63" s="170">
        <v>56</v>
      </c>
      <c r="AW63" s="170">
        <v>100</v>
      </c>
      <c r="AY63" s="153">
        <v>7</v>
      </c>
      <c r="AZ63" s="161" t="s">
        <v>61</v>
      </c>
      <c r="BA63" s="157"/>
      <c r="BB63" s="157"/>
      <c r="BC63" s="157"/>
      <c r="BD63" s="157"/>
      <c r="BE63" s="157"/>
      <c r="BF63" s="200">
        <v>36</v>
      </c>
      <c r="BG63" s="200">
        <v>54</v>
      </c>
      <c r="BJ63" s="219">
        <v>7</v>
      </c>
      <c r="BK63" s="161" t="s">
        <v>61</v>
      </c>
      <c r="BL63" s="157"/>
      <c r="BM63" s="157"/>
      <c r="BN63" s="157"/>
      <c r="BO63" s="157"/>
      <c r="BP63" s="157"/>
      <c r="BQ63" s="200">
        <v>35</v>
      </c>
      <c r="BR63" s="200">
        <v>59</v>
      </c>
      <c r="BV63" s="153">
        <v>7</v>
      </c>
      <c r="BW63" s="161" t="s">
        <v>63</v>
      </c>
      <c r="BX63" s="157"/>
      <c r="BY63" s="157"/>
      <c r="BZ63" s="157"/>
      <c r="CA63" s="157"/>
      <c r="CB63" s="200">
        <v>414</v>
      </c>
      <c r="CC63" s="200">
        <v>671</v>
      </c>
      <c r="EB63" s="143"/>
    </row>
    <row r="64" spans="3:134">
      <c r="D64" s="219">
        <v>7</v>
      </c>
      <c r="E64" s="278" t="s">
        <v>111</v>
      </c>
      <c r="F64" s="279"/>
      <c r="G64" s="279"/>
      <c r="H64" s="279"/>
      <c r="I64" s="279"/>
      <c r="J64" s="170">
        <v>128</v>
      </c>
      <c r="K64" s="200">
        <v>200</v>
      </c>
      <c r="M64" s="153">
        <v>8</v>
      </c>
      <c r="N64" s="161" t="s">
        <v>63</v>
      </c>
      <c r="O64" s="157"/>
      <c r="P64" s="157"/>
      <c r="Q64" s="157"/>
      <c r="R64" s="160"/>
      <c r="S64" s="160">
        <v>132</v>
      </c>
      <c r="T64" s="160">
        <v>224</v>
      </c>
      <c r="V64" s="153">
        <v>8</v>
      </c>
      <c r="W64" s="161" t="s">
        <v>49</v>
      </c>
      <c r="X64" s="157"/>
      <c r="Y64" s="157"/>
      <c r="Z64" s="157"/>
      <c r="AA64" s="160"/>
      <c r="AB64" s="160">
        <v>108</v>
      </c>
      <c r="AC64" s="160">
        <v>204</v>
      </c>
      <c r="AE64" s="219">
        <v>7</v>
      </c>
      <c r="AF64" s="161" t="s">
        <v>55</v>
      </c>
      <c r="AG64" s="157"/>
      <c r="AH64" s="157"/>
      <c r="AI64" s="157"/>
      <c r="AJ64" s="160"/>
      <c r="AK64" s="160">
        <v>140</v>
      </c>
      <c r="AL64" s="160">
        <v>228</v>
      </c>
      <c r="AO64" s="153">
        <v>8</v>
      </c>
      <c r="AP64" s="161" t="s">
        <v>51</v>
      </c>
      <c r="AQ64" s="157"/>
      <c r="AR64" s="157"/>
      <c r="AS64" s="157"/>
      <c r="AT64" s="157"/>
      <c r="AU64" s="157"/>
      <c r="AV64" s="170">
        <v>62</v>
      </c>
      <c r="AW64" s="170">
        <v>98</v>
      </c>
      <c r="AY64" s="153">
        <v>8</v>
      </c>
      <c r="AZ64" s="161" t="s">
        <v>55</v>
      </c>
      <c r="BA64" s="157"/>
      <c r="BB64" s="157"/>
      <c r="BC64" s="157"/>
      <c r="BD64" s="157"/>
      <c r="BE64" s="157"/>
      <c r="BF64" s="200">
        <v>31</v>
      </c>
      <c r="BG64" s="200">
        <v>48</v>
      </c>
      <c r="BJ64" s="219">
        <v>7</v>
      </c>
      <c r="BK64" s="161" t="s">
        <v>49</v>
      </c>
      <c r="BL64" s="157"/>
      <c r="BM64" s="157"/>
      <c r="BN64" s="157"/>
      <c r="BO64" s="157"/>
      <c r="BP64" s="157"/>
      <c r="BQ64" s="200">
        <v>35</v>
      </c>
      <c r="BR64" s="200">
        <v>59</v>
      </c>
      <c r="BV64" s="153">
        <v>8</v>
      </c>
      <c r="BW64" s="161" t="s">
        <v>55</v>
      </c>
      <c r="BX64" s="157"/>
      <c r="BY64" s="157"/>
      <c r="BZ64" s="157"/>
      <c r="CA64" s="157"/>
      <c r="CB64" s="200">
        <v>400</v>
      </c>
      <c r="CC64" s="200">
        <v>654</v>
      </c>
      <c r="EB64" s="143"/>
    </row>
    <row r="65" spans="4:132">
      <c r="D65" s="219">
        <v>7</v>
      </c>
      <c r="E65" s="278" t="s">
        <v>55</v>
      </c>
      <c r="F65" s="279"/>
      <c r="G65" s="279"/>
      <c r="H65" s="279"/>
      <c r="I65" s="279"/>
      <c r="J65" s="170">
        <v>128</v>
      </c>
      <c r="K65" s="200">
        <v>200</v>
      </c>
      <c r="M65" s="153">
        <v>9</v>
      </c>
      <c r="N65" s="161" t="s">
        <v>55</v>
      </c>
      <c r="O65" s="157"/>
      <c r="P65" s="157"/>
      <c r="Q65" s="157"/>
      <c r="R65" s="160"/>
      <c r="S65" s="160">
        <v>132</v>
      </c>
      <c r="T65" s="160">
        <v>216</v>
      </c>
      <c r="V65" s="153">
        <v>9</v>
      </c>
      <c r="W65" s="161" t="s">
        <v>89</v>
      </c>
      <c r="X65" s="157"/>
      <c r="Y65" s="157"/>
      <c r="Z65" s="157"/>
      <c r="AA65" s="160"/>
      <c r="AB65" s="160">
        <v>120</v>
      </c>
      <c r="AC65" s="160">
        <v>200</v>
      </c>
      <c r="AE65" s="153">
        <v>9</v>
      </c>
      <c r="AF65" s="161" t="s">
        <v>89</v>
      </c>
      <c r="AG65" s="157"/>
      <c r="AH65" s="157"/>
      <c r="AI65" s="157"/>
      <c r="AJ65" s="160"/>
      <c r="AK65" s="160">
        <v>136</v>
      </c>
      <c r="AL65" s="160">
        <v>220</v>
      </c>
      <c r="AO65" s="153">
        <v>9</v>
      </c>
      <c r="AP65" s="161" t="s">
        <v>111</v>
      </c>
      <c r="AQ65" s="157"/>
      <c r="AR65" s="157"/>
      <c r="AS65" s="157"/>
      <c r="AT65" s="157"/>
      <c r="AU65" s="157"/>
      <c r="AV65" s="170">
        <v>58</v>
      </c>
      <c r="AW65" s="170">
        <v>96</v>
      </c>
      <c r="AY65" s="153">
        <v>9</v>
      </c>
      <c r="AZ65" s="161" t="s">
        <v>89</v>
      </c>
      <c r="BA65" s="157"/>
      <c r="BB65" s="157"/>
      <c r="BC65" s="157"/>
      <c r="BD65" s="157"/>
      <c r="BE65" s="157"/>
      <c r="BF65" s="200">
        <v>30</v>
      </c>
      <c r="BG65" s="200">
        <v>47</v>
      </c>
      <c r="BJ65" s="153">
        <v>9</v>
      </c>
      <c r="BK65" s="161" t="s">
        <v>55</v>
      </c>
      <c r="BL65" s="157"/>
      <c r="BM65" s="157"/>
      <c r="BN65" s="157"/>
      <c r="BO65" s="157"/>
      <c r="BP65" s="157"/>
      <c r="BQ65" s="200">
        <v>35</v>
      </c>
      <c r="BR65" s="200">
        <v>58</v>
      </c>
      <c r="BV65" s="153">
        <v>9</v>
      </c>
      <c r="BW65" s="161" t="s">
        <v>89</v>
      </c>
      <c r="BX65" s="157"/>
      <c r="BY65" s="157"/>
      <c r="BZ65" s="157"/>
      <c r="CA65" s="157"/>
      <c r="CB65" s="200">
        <v>385</v>
      </c>
      <c r="CC65" s="200">
        <v>628</v>
      </c>
      <c r="EB65" s="143"/>
    </row>
    <row r="66" spans="4:132">
      <c r="D66" s="153">
        <v>10</v>
      </c>
      <c r="E66" s="278" t="s">
        <v>63</v>
      </c>
      <c r="F66" s="279"/>
      <c r="G66" s="279"/>
      <c r="H66" s="279"/>
      <c r="I66" s="279"/>
      <c r="J66" s="170">
        <v>116</v>
      </c>
      <c r="K66" s="200">
        <v>184</v>
      </c>
      <c r="M66" s="153">
        <v>10</v>
      </c>
      <c r="N66" s="161" t="s">
        <v>61</v>
      </c>
      <c r="O66" s="157"/>
      <c r="P66" s="157"/>
      <c r="Q66" s="157"/>
      <c r="R66" s="160"/>
      <c r="S66" s="160">
        <v>132</v>
      </c>
      <c r="T66" s="160">
        <v>208</v>
      </c>
      <c r="V66" s="153">
        <v>10</v>
      </c>
      <c r="W66" s="161" t="s">
        <v>55</v>
      </c>
      <c r="X66" s="157"/>
      <c r="Y66" s="157"/>
      <c r="Z66" s="157"/>
      <c r="AA66" s="160"/>
      <c r="AB66" s="160">
        <v>112</v>
      </c>
      <c r="AC66" s="160">
        <v>196</v>
      </c>
      <c r="AE66" s="153">
        <v>10</v>
      </c>
      <c r="AF66" s="161" t="s">
        <v>111</v>
      </c>
      <c r="AG66" s="157"/>
      <c r="AH66" s="157"/>
      <c r="AI66" s="157"/>
      <c r="AJ66" s="160"/>
      <c r="AK66" s="160">
        <v>132</v>
      </c>
      <c r="AL66" s="160">
        <v>212</v>
      </c>
      <c r="AO66" s="153">
        <v>10</v>
      </c>
      <c r="AP66" s="161" t="s">
        <v>89</v>
      </c>
      <c r="AQ66" s="157"/>
      <c r="AR66" s="157"/>
      <c r="AS66" s="157"/>
      <c r="AT66" s="157"/>
      <c r="AU66" s="157"/>
      <c r="AV66" s="170">
        <v>58</v>
      </c>
      <c r="AW66" s="170">
        <v>94</v>
      </c>
      <c r="AY66" s="153">
        <v>10</v>
      </c>
      <c r="AZ66" s="161" t="s">
        <v>111</v>
      </c>
      <c r="BA66" s="157"/>
      <c r="BB66" s="157"/>
      <c r="BC66" s="157"/>
      <c r="BD66" s="157"/>
      <c r="BE66" s="157"/>
      <c r="BF66" s="200">
        <v>28</v>
      </c>
      <c r="BG66" s="200">
        <v>46</v>
      </c>
      <c r="BJ66" s="153">
        <v>10</v>
      </c>
      <c r="BK66" s="161" t="s">
        <v>111</v>
      </c>
      <c r="BL66" s="157"/>
      <c r="BM66" s="157"/>
      <c r="BN66" s="157"/>
      <c r="BO66" s="157"/>
      <c r="BP66" s="157"/>
      <c r="BQ66" s="200">
        <v>33</v>
      </c>
      <c r="BR66" s="200">
        <v>56</v>
      </c>
      <c r="BV66" s="153">
        <v>10</v>
      </c>
      <c r="BW66" s="161" t="s">
        <v>111</v>
      </c>
      <c r="BX66" s="157"/>
      <c r="BY66" s="157"/>
      <c r="BZ66" s="157"/>
      <c r="CA66" s="157"/>
      <c r="CB66" s="200">
        <v>382</v>
      </c>
      <c r="CC66" s="200">
        <v>623</v>
      </c>
      <c r="EB66" s="143"/>
    </row>
    <row r="67" spans="4:132">
      <c r="D67" s="274">
        <v>6</v>
      </c>
      <c r="E67" s="278" t="s">
        <v>47</v>
      </c>
      <c r="F67" s="279"/>
      <c r="G67" s="279"/>
      <c r="H67" s="279"/>
      <c r="I67" s="280"/>
      <c r="J67" s="160">
        <v>132</v>
      </c>
      <c r="K67" s="200"/>
      <c r="M67" s="274">
        <v>7</v>
      </c>
      <c r="N67" s="278" t="s">
        <v>47</v>
      </c>
      <c r="O67" s="279"/>
      <c r="P67" s="279"/>
      <c r="Q67" s="279"/>
      <c r="R67" s="280"/>
      <c r="S67" s="160">
        <v>140</v>
      </c>
      <c r="T67" s="200"/>
      <c r="V67" s="274">
        <v>1</v>
      </c>
      <c r="W67" s="278" t="s">
        <v>112</v>
      </c>
      <c r="X67" s="279"/>
      <c r="Y67" s="279"/>
      <c r="Z67" s="279"/>
      <c r="AA67" s="280"/>
      <c r="AB67" s="160">
        <v>152</v>
      </c>
      <c r="AC67" s="200"/>
      <c r="AE67" s="274">
        <v>1</v>
      </c>
      <c r="AF67" s="278" t="s">
        <v>112</v>
      </c>
      <c r="AG67" s="279"/>
      <c r="AH67" s="279"/>
      <c r="AI67" s="279"/>
      <c r="AJ67" s="280"/>
      <c r="AK67" s="160">
        <v>148</v>
      </c>
      <c r="AL67" s="200"/>
      <c r="AO67" s="274">
        <v>7</v>
      </c>
      <c r="AP67" s="278" t="s">
        <v>47</v>
      </c>
      <c r="AQ67" s="279"/>
      <c r="AR67" s="279"/>
      <c r="AS67" s="279"/>
      <c r="AT67" s="280"/>
      <c r="AU67" s="160"/>
      <c r="AV67" s="201">
        <v>64</v>
      </c>
      <c r="AW67" s="199"/>
      <c r="AY67" s="274">
        <v>8</v>
      </c>
      <c r="AZ67" s="278" t="s">
        <v>47</v>
      </c>
      <c r="BA67" s="279"/>
      <c r="BB67" s="279"/>
      <c r="BC67" s="279"/>
      <c r="BD67" s="279"/>
      <c r="BE67" s="280"/>
      <c r="BF67" s="200">
        <v>33</v>
      </c>
      <c r="BG67" s="199"/>
      <c r="BJ67" s="274">
        <v>7</v>
      </c>
      <c r="BK67" s="278" t="s">
        <v>47</v>
      </c>
      <c r="BL67" s="279"/>
      <c r="BM67" s="279"/>
      <c r="BN67" s="279"/>
      <c r="BO67" s="279"/>
      <c r="BP67" s="280"/>
      <c r="BQ67" s="200">
        <v>35</v>
      </c>
      <c r="BR67" s="199"/>
      <c r="BV67" s="153">
        <v>11</v>
      </c>
      <c r="BW67" s="154" t="s">
        <v>47</v>
      </c>
      <c r="BX67" s="154"/>
      <c r="BY67" s="154"/>
      <c r="BZ67" s="157"/>
      <c r="CA67" s="160"/>
      <c r="CB67" s="204">
        <v>380</v>
      </c>
      <c r="CC67" s="199"/>
      <c r="EB67" s="143"/>
    </row>
    <row r="68" spans="4:132">
      <c r="D68" s="274">
        <v>6</v>
      </c>
      <c r="E68" s="278" t="s">
        <v>110</v>
      </c>
      <c r="F68" s="279"/>
      <c r="G68" s="279"/>
      <c r="H68" s="279"/>
      <c r="I68" s="280"/>
      <c r="J68" s="160">
        <v>132</v>
      </c>
      <c r="K68" s="200"/>
      <c r="M68" s="274">
        <v>9</v>
      </c>
      <c r="N68" s="278" t="s">
        <v>150</v>
      </c>
      <c r="O68" s="279"/>
      <c r="P68" s="279"/>
      <c r="Q68" s="279"/>
      <c r="R68" s="280"/>
      <c r="S68" s="160">
        <v>136</v>
      </c>
      <c r="T68" s="200"/>
      <c r="V68" s="274">
        <v>4</v>
      </c>
      <c r="W68" s="278" t="s">
        <v>150</v>
      </c>
      <c r="X68" s="279"/>
      <c r="Y68" s="279"/>
      <c r="Z68" s="279"/>
      <c r="AA68" s="280"/>
      <c r="AB68" s="160">
        <v>140</v>
      </c>
      <c r="AC68" s="200"/>
      <c r="AE68" s="153">
        <v>12</v>
      </c>
      <c r="AF68" s="278" t="s">
        <v>110</v>
      </c>
      <c r="AG68" s="279"/>
      <c r="AH68" s="279"/>
      <c r="AI68" s="279"/>
      <c r="AJ68" s="280"/>
      <c r="AK68" s="160">
        <v>128</v>
      </c>
      <c r="AL68" s="200"/>
      <c r="AO68" s="274">
        <v>9</v>
      </c>
      <c r="AP68" s="278" t="s">
        <v>149</v>
      </c>
      <c r="AQ68" s="279"/>
      <c r="AR68" s="279"/>
      <c r="AS68" s="279"/>
      <c r="AT68" s="279"/>
      <c r="AU68" s="280"/>
      <c r="AV68" s="201">
        <v>60</v>
      </c>
      <c r="AW68" s="199"/>
      <c r="AY68" s="274">
        <v>10</v>
      </c>
      <c r="AZ68" s="278" t="s">
        <v>149</v>
      </c>
      <c r="BA68" s="279"/>
      <c r="BB68" s="279"/>
      <c r="BC68" s="279"/>
      <c r="BD68" s="279"/>
      <c r="BE68" s="280"/>
      <c r="BF68" s="200">
        <v>30</v>
      </c>
      <c r="BG68" s="199"/>
      <c r="BJ68" s="153">
        <v>11</v>
      </c>
      <c r="BK68" s="278" t="s">
        <v>149</v>
      </c>
      <c r="BL68" s="279"/>
      <c r="BM68" s="279"/>
      <c r="BN68" s="279"/>
      <c r="BO68" s="279"/>
      <c r="BP68" s="280"/>
      <c r="BQ68" s="200">
        <v>33</v>
      </c>
      <c r="BR68" s="199"/>
      <c r="BV68" s="153">
        <v>12</v>
      </c>
      <c r="BW68" s="158" t="s">
        <v>112</v>
      </c>
      <c r="BX68" s="159"/>
      <c r="BY68" s="159"/>
      <c r="BZ68" s="159"/>
      <c r="CA68" s="160"/>
      <c r="CB68" s="204">
        <v>369</v>
      </c>
      <c r="CC68" s="199"/>
      <c r="EB68" s="143"/>
    </row>
    <row r="69" spans="4:132">
      <c r="D69" s="153">
        <v>12</v>
      </c>
      <c r="E69" s="278" t="s">
        <v>56</v>
      </c>
      <c r="F69" s="279"/>
      <c r="G69" s="279"/>
      <c r="H69" s="279"/>
      <c r="I69" s="280"/>
      <c r="J69" s="160">
        <v>120</v>
      </c>
      <c r="K69" s="200"/>
      <c r="M69" s="274">
        <v>9</v>
      </c>
      <c r="N69" s="278" t="s">
        <v>50</v>
      </c>
      <c r="O69" s="279"/>
      <c r="P69" s="279"/>
      <c r="Q69" s="279"/>
      <c r="R69" s="280"/>
      <c r="S69" s="160">
        <v>136</v>
      </c>
      <c r="T69" s="200"/>
      <c r="V69" s="274">
        <v>9</v>
      </c>
      <c r="W69" s="278" t="s">
        <v>110</v>
      </c>
      <c r="X69" s="279"/>
      <c r="Y69" s="279"/>
      <c r="Z69" s="279"/>
      <c r="AA69" s="280"/>
      <c r="AB69" s="160">
        <v>132</v>
      </c>
      <c r="AC69" s="200"/>
      <c r="AE69" s="153">
        <v>12</v>
      </c>
      <c r="AF69" s="278" t="s">
        <v>47</v>
      </c>
      <c r="AG69" s="279"/>
      <c r="AH69" s="279"/>
      <c r="AI69" s="279"/>
      <c r="AJ69" s="280"/>
      <c r="AK69" s="160">
        <v>128</v>
      </c>
      <c r="AL69" s="200"/>
      <c r="AO69" s="153">
        <v>10</v>
      </c>
      <c r="AP69" s="278" t="s">
        <v>112</v>
      </c>
      <c r="AQ69" s="279"/>
      <c r="AR69" s="279"/>
      <c r="AS69" s="279"/>
      <c r="AT69" s="279"/>
      <c r="AU69" s="280"/>
      <c r="AV69" s="201">
        <v>58</v>
      </c>
      <c r="AW69" s="199"/>
      <c r="AY69" s="153">
        <v>12</v>
      </c>
      <c r="AZ69" s="278" t="s">
        <v>56</v>
      </c>
      <c r="BA69" s="279"/>
      <c r="BB69" s="279"/>
      <c r="BC69" s="279"/>
      <c r="BD69" s="279"/>
      <c r="BE69" s="280"/>
      <c r="BF69" s="200">
        <v>29</v>
      </c>
      <c r="BG69" s="199"/>
      <c r="BJ69" s="153">
        <v>11</v>
      </c>
      <c r="BK69" s="278" t="s">
        <v>107</v>
      </c>
      <c r="BL69" s="279"/>
      <c r="BM69" s="279"/>
      <c r="BN69" s="279"/>
      <c r="BO69" s="279"/>
      <c r="BP69" s="280"/>
      <c r="BQ69" s="200">
        <v>33</v>
      </c>
      <c r="BR69" s="199"/>
      <c r="BV69" s="153">
        <v>13</v>
      </c>
      <c r="BW69" s="157" t="s">
        <v>149</v>
      </c>
      <c r="BX69" s="157"/>
      <c r="BY69" s="157"/>
      <c r="BZ69" s="157"/>
      <c r="CA69" s="160"/>
      <c r="CB69" s="204">
        <v>365</v>
      </c>
      <c r="CC69" s="199"/>
      <c r="EB69" s="143"/>
    </row>
    <row r="70" spans="4:132">
      <c r="D70" s="153">
        <v>12</v>
      </c>
      <c r="E70" s="278" t="s">
        <v>48</v>
      </c>
      <c r="F70" s="279"/>
      <c r="G70" s="279"/>
      <c r="H70" s="279"/>
      <c r="I70" s="280"/>
      <c r="J70" s="160">
        <v>120</v>
      </c>
      <c r="K70" s="200"/>
      <c r="M70" s="274">
        <v>9</v>
      </c>
      <c r="N70" s="278" t="s">
        <v>108</v>
      </c>
      <c r="O70" s="279"/>
      <c r="P70" s="279"/>
      <c r="Q70" s="279"/>
      <c r="R70" s="280"/>
      <c r="S70" s="160">
        <v>136</v>
      </c>
      <c r="T70" s="200"/>
      <c r="V70" s="153">
        <v>11</v>
      </c>
      <c r="W70" s="278" t="s">
        <v>47</v>
      </c>
      <c r="X70" s="279"/>
      <c r="Y70" s="279"/>
      <c r="Z70" s="279"/>
      <c r="AA70" s="280"/>
      <c r="AB70" s="160">
        <v>128</v>
      </c>
      <c r="AC70" s="200"/>
      <c r="AE70" s="153">
        <v>12</v>
      </c>
      <c r="AF70" s="278" t="s">
        <v>56</v>
      </c>
      <c r="AG70" s="279"/>
      <c r="AH70" s="279"/>
      <c r="AI70" s="279"/>
      <c r="AJ70" s="280"/>
      <c r="AK70" s="160">
        <v>128</v>
      </c>
      <c r="AL70" s="200"/>
      <c r="AO70" s="153">
        <v>14</v>
      </c>
      <c r="AP70" s="278" t="s">
        <v>107</v>
      </c>
      <c r="AQ70" s="279"/>
      <c r="AR70" s="279"/>
      <c r="AS70" s="279"/>
      <c r="AT70" s="279"/>
      <c r="AU70" s="280"/>
      <c r="AV70" s="201">
        <v>52</v>
      </c>
      <c r="AW70" s="199"/>
      <c r="AY70" s="153">
        <v>13</v>
      </c>
      <c r="AZ70" s="278" t="s">
        <v>150</v>
      </c>
      <c r="BA70" s="279"/>
      <c r="BB70" s="279"/>
      <c r="BC70" s="279"/>
      <c r="BD70" s="279"/>
      <c r="BE70" s="280"/>
      <c r="BF70" s="200">
        <v>28</v>
      </c>
      <c r="BG70" s="199"/>
      <c r="BJ70" s="153">
        <v>14</v>
      </c>
      <c r="BK70" s="278" t="s">
        <v>112</v>
      </c>
      <c r="BL70" s="279"/>
      <c r="BM70" s="279"/>
      <c r="BN70" s="279"/>
      <c r="BO70" s="279"/>
      <c r="BP70" s="280"/>
      <c r="BQ70" s="200">
        <v>32</v>
      </c>
      <c r="BR70" s="199"/>
      <c r="BV70" s="153">
        <v>14</v>
      </c>
      <c r="BW70" s="278" t="s">
        <v>110</v>
      </c>
      <c r="BX70" s="279"/>
      <c r="BY70" s="279"/>
      <c r="BZ70" s="279"/>
      <c r="CA70" s="280"/>
      <c r="CB70" s="204">
        <v>360</v>
      </c>
      <c r="CC70" s="199"/>
      <c r="EB70" s="143"/>
    </row>
    <row r="71" spans="4:132">
      <c r="D71" s="153">
        <v>14</v>
      </c>
      <c r="E71" s="278" t="s">
        <v>90</v>
      </c>
      <c r="F71" s="279"/>
      <c r="G71" s="279"/>
      <c r="H71" s="279"/>
      <c r="I71" s="280"/>
      <c r="J71" s="160">
        <v>116</v>
      </c>
      <c r="K71" s="200"/>
      <c r="M71" s="153">
        <v>12</v>
      </c>
      <c r="N71" s="278" t="s">
        <v>48</v>
      </c>
      <c r="O71" s="279"/>
      <c r="P71" s="279"/>
      <c r="Q71" s="279"/>
      <c r="R71" s="280"/>
      <c r="S71" s="160">
        <v>132</v>
      </c>
      <c r="T71" s="200"/>
      <c r="V71" s="153">
        <v>12</v>
      </c>
      <c r="W71" s="278" t="s">
        <v>107</v>
      </c>
      <c r="X71" s="279"/>
      <c r="Y71" s="279"/>
      <c r="Z71" s="279"/>
      <c r="AA71" s="280"/>
      <c r="AB71" s="160">
        <v>120</v>
      </c>
      <c r="AC71" s="200"/>
      <c r="AE71" s="153">
        <v>15</v>
      </c>
      <c r="AF71" s="278" t="s">
        <v>150</v>
      </c>
      <c r="AG71" s="279"/>
      <c r="AH71" s="279"/>
      <c r="AI71" s="279"/>
      <c r="AJ71" s="280"/>
      <c r="AK71" s="160">
        <v>124</v>
      </c>
      <c r="AL71" s="200"/>
      <c r="AO71" s="153">
        <v>15</v>
      </c>
      <c r="AP71" s="278" t="s">
        <v>110</v>
      </c>
      <c r="AQ71" s="279"/>
      <c r="AR71" s="279"/>
      <c r="AS71" s="279"/>
      <c r="AT71" s="279"/>
      <c r="AU71" s="280"/>
      <c r="AV71" s="201">
        <v>50</v>
      </c>
      <c r="AW71" s="199"/>
      <c r="AY71" s="153">
        <v>13</v>
      </c>
      <c r="AZ71" s="278" t="s">
        <v>50</v>
      </c>
      <c r="BA71" s="279"/>
      <c r="BB71" s="279"/>
      <c r="BC71" s="279"/>
      <c r="BD71" s="279"/>
      <c r="BE71" s="280"/>
      <c r="BF71" s="200">
        <v>28</v>
      </c>
      <c r="BG71" s="199"/>
      <c r="BJ71" s="153">
        <v>14</v>
      </c>
      <c r="BK71" s="278" t="s">
        <v>150</v>
      </c>
      <c r="BL71" s="279"/>
      <c r="BM71" s="279"/>
      <c r="BN71" s="279"/>
      <c r="BO71" s="279"/>
      <c r="BP71" s="280"/>
      <c r="BQ71" s="200">
        <v>32</v>
      </c>
      <c r="BR71" s="199"/>
      <c r="BV71" s="153">
        <v>15</v>
      </c>
      <c r="BW71" s="158" t="s">
        <v>56</v>
      </c>
      <c r="BX71" s="159"/>
      <c r="BY71" s="159"/>
      <c r="BZ71" s="159"/>
      <c r="CA71" s="160"/>
      <c r="CB71" s="204">
        <v>355</v>
      </c>
      <c r="CC71" s="199"/>
      <c r="EB71" s="143"/>
    </row>
    <row r="72" spans="4:132">
      <c r="D72" s="153">
        <v>16</v>
      </c>
      <c r="E72" s="278" t="s">
        <v>149</v>
      </c>
      <c r="F72" s="279"/>
      <c r="G72" s="279"/>
      <c r="H72" s="279"/>
      <c r="I72" s="280"/>
      <c r="J72" s="160">
        <v>112</v>
      </c>
      <c r="K72" s="200"/>
      <c r="M72" s="153">
        <v>12</v>
      </c>
      <c r="N72" s="278" t="s">
        <v>90</v>
      </c>
      <c r="O72" s="279"/>
      <c r="P72" s="279"/>
      <c r="Q72" s="279"/>
      <c r="R72" s="280"/>
      <c r="S72" s="160">
        <v>132</v>
      </c>
      <c r="T72" s="200"/>
      <c r="V72" s="153">
        <v>12</v>
      </c>
      <c r="W72" s="278" t="s">
        <v>48</v>
      </c>
      <c r="X72" s="279"/>
      <c r="Y72" s="279"/>
      <c r="Z72" s="279"/>
      <c r="AA72" s="280"/>
      <c r="AB72" s="160">
        <v>120</v>
      </c>
      <c r="AC72" s="200"/>
      <c r="AE72" s="153">
        <v>16</v>
      </c>
      <c r="AF72" s="278" t="s">
        <v>149</v>
      </c>
      <c r="AG72" s="279"/>
      <c r="AH72" s="279"/>
      <c r="AI72" s="279"/>
      <c r="AJ72" s="280"/>
      <c r="AK72" s="160">
        <v>120</v>
      </c>
      <c r="AL72" s="200"/>
      <c r="AO72" s="153">
        <v>15</v>
      </c>
      <c r="AP72" s="278" t="s">
        <v>48</v>
      </c>
      <c r="AQ72" s="279"/>
      <c r="AR72" s="279"/>
      <c r="AS72" s="279"/>
      <c r="AT72" s="279"/>
      <c r="AU72" s="280"/>
      <c r="AV72" s="201">
        <v>50</v>
      </c>
      <c r="AW72" s="199"/>
      <c r="AY72" s="153">
        <v>16</v>
      </c>
      <c r="AZ72" s="278" t="s">
        <v>112</v>
      </c>
      <c r="BA72" s="279"/>
      <c r="BB72" s="279"/>
      <c r="BC72" s="279"/>
      <c r="BD72" s="279"/>
      <c r="BE72" s="280"/>
      <c r="BF72" s="200">
        <v>27</v>
      </c>
      <c r="BG72" s="199"/>
      <c r="BJ72" s="153">
        <v>14</v>
      </c>
      <c r="BK72" s="278" t="s">
        <v>90</v>
      </c>
      <c r="BL72" s="279"/>
      <c r="BM72" s="279"/>
      <c r="BN72" s="279"/>
      <c r="BO72" s="279"/>
      <c r="BP72" s="280"/>
      <c r="BQ72" s="200">
        <v>32</v>
      </c>
      <c r="BR72" s="199"/>
      <c r="BV72" s="153">
        <v>16</v>
      </c>
      <c r="BW72" s="155" t="s">
        <v>150</v>
      </c>
      <c r="BX72" s="156"/>
      <c r="BY72" s="156"/>
      <c r="BZ72" s="156"/>
      <c r="CA72" s="160"/>
      <c r="CB72" s="204">
        <v>352</v>
      </c>
      <c r="CC72" s="199"/>
      <c r="EB72" s="143"/>
    </row>
    <row r="73" spans="4:132">
      <c r="D73" s="153">
        <v>17</v>
      </c>
      <c r="E73" s="278" t="s">
        <v>107</v>
      </c>
      <c r="F73" s="279"/>
      <c r="G73" s="279"/>
      <c r="H73" s="279"/>
      <c r="I73" s="280"/>
      <c r="J73" s="160">
        <v>112</v>
      </c>
      <c r="K73" s="200"/>
      <c r="M73" s="153">
        <v>12</v>
      </c>
      <c r="N73" s="278" t="s">
        <v>149</v>
      </c>
      <c r="O73" s="279"/>
      <c r="P73" s="279"/>
      <c r="Q73" s="279"/>
      <c r="R73" s="280"/>
      <c r="S73" s="160">
        <v>132</v>
      </c>
      <c r="T73" s="200"/>
      <c r="V73" s="153">
        <v>15</v>
      </c>
      <c r="W73" s="278" t="s">
        <v>50</v>
      </c>
      <c r="X73" s="279"/>
      <c r="Y73" s="279"/>
      <c r="Z73" s="279"/>
      <c r="AA73" s="280"/>
      <c r="AB73" s="160">
        <v>116</v>
      </c>
      <c r="AC73" s="200"/>
      <c r="AE73" s="153">
        <v>16</v>
      </c>
      <c r="AF73" s="278" t="s">
        <v>107</v>
      </c>
      <c r="AG73" s="279"/>
      <c r="AH73" s="279"/>
      <c r="AI73" s="279"/>
      <c r="AJ73" s="280"/>
      <c r="AK73" s="160">
        <v>120</v>
      </c>
      <c r="AL73" s="200"/>
      <c r="AO73" s="153">
        <v>17</v>
      </c>
      <c r="AP73" s="278" t="s">
        <v>50</v>
      </c>
      <c r="AQ73" s="279"/>
      <c r="AR73" s="279"/>
      <c r="AS73" s="279"/>
      <c r="AT73" s="279"/>
      <c r="AU73" s="280"/>
      <c r="AV73" s="201">
        <v>48</v>
      </c>
      <c r="AW73" s="199"/>
      <c r="AY73" s="153">
        <v>16</v>
      </c>
      <c r="AZ73" s="278" t="s">
        <v>48</v>
      </c>
      <c r="BA73" s="279"/>
      <c r="BB73" s="279"/>
      <c r="BC73" s="279"/>
      <c r="BD73" s="279"/>
      <c r="BE73" s="280"/>
      <c r="BF73" s="200">
        <v>27</v>
      </c>
      <c r="BG73" s="199"/>
      <c r="BJ73" s="153">
        <v>17</v>
      </c>
      <c r="BK73" s="278" t="s">
        <v>110</v>
      </c>
      <c r="BL73" s="279"/>
      <c r="BM73" s="279"/>
      <c r="BN73" s="279"/>
      <c r="BO73" s="279"/>
      <c r="BP73" s="280"/>
      <c r="BQ73" s="200">
        <v>31</v>
      </c>
      <c r="BR73" s="199"/>
      <c r="BV73" s="153">
        <v>17</v>
      </c>
      <c r="BW73" s="158" t="s">
        <v>107</v>
      </c>
      <c r="BX73" s="159"/>
      <c r="BY73" s="159"/>
      <c r="BZ73" s="159"/>
      <c r="CA73" s="160"/>
      <c r="CB73" s="204">
        <v>351</v>
      </c>
      <c r="CC73" s="199"/>
      <c r="EB73" s="143"/>
    </row>
    <row r="74" spans="4:132">
      <c r="D74" s="153">
        <v>18</v>
      </c>
      <c r="E74" s="278" t="s">
        <v>150</v>
      </c>
      <c r="F74" s="279"/>
      <c r="G74" s="279"/>
      <c r="H74" s="279"/>
      <c r="I74" s="280"/>
      <c r="J74" s="160">
        <v>104</v>
      </c>
      <c r="K74" s="200"/>
      <c r="M74" s="153">
        <v>12</v>
      </c>
      <c r="N74" s="278" t="s">
        <v>107</v>
      </c>
      <c r="O74" s="279"/>
      <c r="P74" s="279"/>
      <c r="Q74" s="279"/>
      <c r="R74" s="280"/>
      <c r="S74" s="160">
        <v>132</v>
      </c>
      <c r="T74" s="200"/>
      <c r="V74" s="153">
        <v>15</v>
      </c>
      <c r="W74" s="278" t="s">
        <v>56</v>
      </c>
      <c r="X74" s="279"/>
      <c r="Y74" s="279"/>
      <c r="Z74" s="279"/>
      <c r="AA74" s="280"/>
      <c r="AB74" s="160">
        <v>116</v>
      </c>
      <c r="AC74" s="200"/>
      <c r="AE74" s="153">
        <v>16</v>
      </c>
      <c r="AF74" s="278" t="s">
        <v>50</v>
      </c>
      <c r="AG74" s="279"/>
      <c r="AH74" s="279"/>
      <c r="AI74" s="279"/>
      <c r="AJ74" s="280"/>
      <c r="AK74" s="160">
        <v>120</v>
      </c>
      <c r="AL74" s="200"/>
      <c r="AO74" s="153">
        <v>18</v>
      </c>
      <c r="AP74" s="278" t="s">
        <v>56</v>
      </c>
      <c r="AQ74" s="279"/>
      <c r="AR74" s="279"/>
      <c r="AS74" s="279"/>
      <c r="AT74" s="279"/>
      <c r="AU74" s="280"/>
      <c r="AV74" s="201">
        <v>46</v>
      </c>
      <c r="AW74" s="199"/>
      <c r="AY74" s="153">
        <v>18</v>
      </c>
      <c r="AZ74" s="278" t="s">
        <v>107</v>
      </c>
      <c r="BA74" s="279"/>
      <c r="BB74" s="279"/>
      <c r="BC74" s="279"/>
      <c r="BD74" s="279"/>
      <c r="BE74" s="280"/>
      <c r="BF74" s="200">
        <v>26</v>
      </c>
      <c r="BG74" s="199"/>
      <c r="BJ74" s="153">
        <v>17</v>
      </c>
      <c r="BK74" s="278" t="s">
        <v>48</v>
      </c>
      <c r="BL74" s="279"/>
      <c r="BM74" s="279"/>
      <c r="BN74" s="279"/>
      <c r="BO74" s="279"/>
      <c r="BP74" s="280"/>
      <c r="BQ74" s="200">
        <v>31</v>
      </c>
      <c r="BR74" s="199"/>
      <c r="BV74" s="153">
        <v>18</v>
      </c>
      <c r="BW74" s="155" t="s">
        <v>50</v>
      </c>
      <c r="BX74" s="156"/>
      <c r="BY74" s="156"/>
      <c r="BZ74" s="156"/>
      <c r="CA74" s="160"/>
      <c r="CB74" s="204">
        <v>348</v>
      </c>
      <c r="CC74" s="199"/>
      <c r="EB74" s="143"/>
    </row>
    <row r="75" spans="4:132">
      <c r="D75" s="153">
        <v>18</v>
      </c>
      <c r="E75" s="278" t="s">
        <v>50</v>
      </c>
      <c r="F75" s="279"/>
      <c r="G75" s="279"/>
      <c r="H75" s="279"/>
      <c r="I75" s="280"/>
      <c r="J75" s="160">
        <v>104</v>
      </c>
      <c r="K75" s="200"/>
      <c r="M75" s="153">
        <v>12</v>
      </c>
      <c r="N75" s="278" t="s">
        <v>56</v>
      </c>
      <c r="O75" s="279"/>
      <c r="P75" s="279"/>
      <c r="Q75" s="279"/>
      <c r="R75" s="280"/>
      <c r="S75" s="160">
        <v>132</v>
      </c>
      <c r="T75" s="200"/>
      <c r="V75" s="153">
        <v>17</v>
      </c>
      <c r="W75" s="278" t="s">
        <v>149</v>
      </c>
      <c r="X75" s="279"/>
      <c r="Y75" s="279"/>
      <c r="Z75" s="279"/>
      <c r="AA75" s="280"/>
      <c r="AB75" s="160">
        <v>112</v>
      </c>
      <c r="AC75" s="200"/>
      <c r="AE75" s="153">
        <v>19</v>
      </c>
      <c r="AF75" s="278" t="s">
        <v>48</v>
      </c>
      <c r="AG75" s="279"/>
      <c r="AH75" s="279"/>
      <c r="AI75" s="279"/>
      <c r="AJ75" s="280"/>
      <c r="AK75" s="160">
        <v>116</v>
      </c>
      <c r="AL75" s="200"/>
      <c r="AO75" s="153">
        <v>19</v>
      </c>
      <c r="AP75" s="278" t="s">
        <v>90</v>
      </c>
      <c r="AQ75" s="279"/>
      <c r="AR75" s="279"/>
      <c r="AS75" s="279"/>
      <c r="AT75" s="279"/>
      <c r="AU75" s="280"/>
      <c r="AV75" s="201">
        <v>40</v>
      </c>
      <c r="AW75" s="199"/>
      <c r="AY75" s="153">
        <v>18</v>
      </c>
      <c r="AZ75" s="278" t="s">
        <v>110</v>
      </c>
      <c r="BA75" s="279"/>
      <c r="BB75" s="279"/>
      <c r="BC75" s="279"/>
      <c r="BD75" s="279"/>
      <c r="BE75" s="280"/>
      <c r="BF75" s="200">
        <v>26</v>
      </c>
      <c r="BG75" s="199"/>
      <c r="BJ75" s="153">
        <v>17</v>
      </c>
      <c r="BK75" s="278" t="s">
        <v>50</v>
      </c>
      <c r="BL75" s="279"/>
      <c r="BM75" s="279"/>
      <c r="BN75" s="279"/>
      <c r="BO75" s="279"/>
      <c r="BP75" s="280"/>
      <c r="BQ75" s="200">
        <v>31</v>
      </c>
      <c r="BR75" s="199"/>
      <c r="BV75" s="153">
        <v>19</v>
      </c>
      <c r="BW75" s="158" t="s">
        <v>48</v>
      </c>
      <c r="BX75" s="159"/>
      <c r="BY75" s="159"/>
      <c r="BZ75" s="159"/>
      <c r="CA75" s="160"/>
      <c r="CB75" s="204">
        <v>340</v>
      </c>
      <c r="CC75" s="199"/>
      <c r="EB75" s="143"/>
    </row>
    <row r="76" spans="4:132">
      <c r="D76" s="153">
        <v>20</v>
      </c>
      <c r="E76" s="278" t="s">
        <v>112</v>
      </c>
      <c r="F76" s="279"/>
      <c r="G76" s="279"/>
      <c r="H76" s="279"/>
      <c r="I76" s="280"/>
      <c r="J76" s="160">
        <v>96</v>
      </c>
      <c r="K76" s="200"/>
      <c r="M76" s="153">
        <v>20</v>
      </c>
      <c r="N76" s="278" t="s">
        <v>110</v>
      </c>
      <c r="O76" s="279"/>
      <c r="P76" s="279"/>
      <c r="Q76" s="279"/>
      <c r="R76" s="280"/>
      <c r="S76" s="160">
        <v>128</v>
      </c>
      <c r="T76" s="200"/>
      <c r="V76" s="153">
        <v>20</v>
      </c>
      <c r="W76" s="278" t="s">
        <v>90</v>
      </c>
      <c r="X76" s="279"/>
      <c r="Y76" s="279"/>
      <c r="Z76" s="279"/>
      <c r="AA76" s="280"/>
      <c r="AB76" s="160">
        <v>104</v>
      </c>
      <c r="AC76" s="200"/>
      <c r="AE76" s="153">
        <v>20</v>
      </c>
      <c r="AF76" s="278" t="s">
        <v>90</v>
      </c>
      <c r="AG76" s="279"/>
      <c r="AH76" s="279"/>
      <c r="AI76" s="279"/>
      <c r="AJ76" s="280"/>
      <c r="AK76" s="160">
        <v>108</v>
      </c>
      <c r="AL76" s="200"/>
      <c r="AO76" s="153">
        <v>20</v>
      </c>
      <c r="AP76" s="278" t="s">
        <v>108</v>
      </c>
      <c r="AQ76" s="279"/>
      <c r="AR76" s="279"/>
      <c r="AS76" s="279"/>
      <c r="AT76" s="279"/>
      <c r="AU76" s="280"/>
      <c r="AV76" s="201">
        <v>38</v>
      </c>
      <c r="AW76" s="199"/>
      <c r="AY76" s="153">
        <v>20</v>
      </c>
      <c r="AZ76" s="278" t="s">
        <v>90</v>
      </c>
      <c r="BA76" s="279"/>
      <c r="BB76" s="279"/>
      <c r="BC76" s="279"/>
      <c r="BD76" s="279"/>
      <c r="BE76" s="280"/>
      <c r="BF76" s="200">
        <v>24</v>
      </c>
      <c r="BG76" s="199"/>
      <c r="BJ76" s="153">
        <v>17</v>
      </c>
      <c r="BK76" s="278" t="s">
        <v>56</v>
      </c>
      <c r="BL76" s="279"/>
      <c r="BM76" s="279"/>
      <c r="BN76" s="279"/>
      <c r="BO76" s="279"/>
      <c r="BP76" s="280"/>
      <c r="BQ76" s="200">
        <v>31</v>
      </c>
      <c r="BR76" s="199"/>
      <c r="BV76" s="153">
        <v>20</v>
      </c>
      <c r="BW76" s="158" t="s">
        <v>90</v>
      </c>
      <c r="BX76" s="159"/>
      <c r="BY76" s="159"/>
      <c r="BZ76" s="159"/>
      <c r="CA76" s="160"/>
      <c r="CB76" s="204">
        <v>316</v>
      </c>
      <c r="CC76" s="199"/>
      <c r="EB76" s="143"/>
    </row>
    <row r="77" spans="4:132">
      <c r="D77" s="153">
        <v>20</v>
      </c>
      <c r="E77" s="278" t="s">
        <v>108</v>
      </c>
      <c r="F77" s="279"/>
      <c r="G77" s="279"/>
      <c r="H77" s="279"/>
      <c r="I77" s="280"/>
      <c r="J77" s="160">
        <v>96</v>
      </c>
      <c r="K77" s="200"/>
      <c r="M77" s="153">
        <v>21</v>
      </c>
      <c r="N77" s="278" t="s">
        <v>112</v>
      </c>
      <c r="O77" s="279"/>
      <c r="P77" s="279"/>
      <c r="Q77" s="279"/>
      <c r="R77" s="280"/>
      <c r="S77" s="160">
        <v>120</v>
      </c>
      <c r="T77" s="200"/>
      <c r="V77" s="153">
        <v>20</v>
      </c>
      <c r="W77" s="278" t="s">
        <v>108</v>
      </c>
      <c r="X77" s="279"/>
      <c r="Y77" s="279"/>
      <c r="Z77" s="279"/>
      <c r="AA77" s="280"/>
      <c r="AB77" s="160">
        <v>104</v>
      </c>
      <c r="AC77" s="200"/>
      <c r="AE77" s="153">
        <v>21</v>
      </c>
      <c r="AF77" s="278" t="s">
        <v>108</v>
      </c>
      <c r="AG77" s="279"/>
      <c r="AH77" s="279"/>
      <c r="AI77" s="279"/>
      <c r="AJ77" s="280"/>
      <c r="AK77" s="160">
        <v>104</v>
      </c>
      <c r="AL77" s="200"/>
      <c r="AO77" s="153">
        <v>21</v>
      </c>
      <c r="AP77" s="278" t="s">
        <v>150</v>
      </c>
      <c r="AQ77" s="279"/>
      <c r="AR77" s="279"/>
      <c r="AS77" s="279"/>
      <c r="AT77" s="279"/>
      <c r="AU77" s="280"/>
      <c r="AV77" s="201">
        <v>36</v>
      </c>
      <c r="AW77" s="199"/>
      <c r="AY77" s="153">
        <v>21</v>
      </c>
      <c r="AZ77" s="278" t="s">
        <v>108</v>
      </c>
      <c r="BA77" s="279"/>
      <c r="BB77" s="279"/>
      <c r="BC77" s="279"/>
      <c r="BD77" s="279"/>
      <c r="BE77" s="280"/>
      <c r="BF77" s="200">
        <v>21</v>
      </c>
      <c r="BG77" s="199"/>
      <c r="BJ77" s="153">
        <v>17</v>
      </c>
      <c r="BK77" s="278" t="s">
        <v>108</v>
      </c>
      <c r="BL77" s="279"/>
      <c r="BM77" s="279"/>
      <c r="BN77" s="279"/>
      <c r="BO77" s="279"/>
      <c r="BP77" s="280"/>
      <c r="BQ77" s="200">
        <v>31</v>
      </c>
      <c r="BR77" s="199"/>
      <c r="BV77" s="153">
        <v>21</v>
      </c>
      <c r="BW77" s="158" t="s">
        <v>108</v>
      </c>
      <c r="BX77" s="159"/>
      <c r="BY77" s="159"/>
      <c r="BZ77" s="159"/>
      <c r="CA77" s="160"/>
      <c r="CB77" s="204">
        <v>300</v>
      </c>
      <c r="CC77" s="199"/>
      <c r="EB77" s="191"/>
    </row>
    <row r="78" spans="4:132">
      <c r="D78" s="289" t="s">
        <v>75</v>
      </c>
      <c r="E78" s="289"/>
      <c r="F78" s="289"/>
      <c r="G78" s="289"/>
      <c r="H78" s="289"/>
      <c r="I78" s="289"/>
      <c r="J78" s="289"/>
      <c r="K78" s="289"/>
      <c r="M78" s="289" t="s">
        <v>75</v>
      </c>
      <c r="N78" s="289"/>
      <c r="O78" s="289"/>
      <c r="P78" s="289"/>
      <c r="Q78" s="289"/>
      <c r="R78" s="289"/>
      <c r="S78" s="289"/>
      <c r="T78" s="289"/>
      <c r="V78" s="289" t="s">
        <v>79</v>
      </c>
      <c r="W78" s="289"/>
      <c r="X78" s="289"/>
      <c r="Y78" s="289"/>
      <c r="Z78" s="289"/>
      <c r="AA78" s="289"/>
      <c r="AB78" s="289"/>
      <c r="AC78" s="289"/>
      <c r="AE78" s="289" t="s">
        <v>79</v>
      </c>
      <c r="AF78" s="289"/>
      <c r="AG78" s="289"/>
      <c r="AH78" s="289"/>
      <c r="AI78" s="289"/>
      <c r="AJ78" s="289"/>
      <c r="AK78" s="289"/>
      <c r="AL78" s="289"/>
      <c r="AO78" s="290" t="s">
        <v>93</v>
      </c>
      <c r="AP78" s="289"/>
      <c r="AQ78" s="289"/>
      <c r="AR78" s="289"/>
      <c r="AS78" s="289"/>
      <c r="AT78" s="289"/>
      <c r="AU78" s="289"/>
      <c r="AV78" s="289"/>
      <c r="AW78" s="289"/>
      <c r="BJ78" s="289" t="s">
        <v>85</v>
      </c>
      <c r="BK78" s="289"/>
      <c r="BL78" s="289"/>
      <c r="BM78" s="289"/>
      <c r="BN78" s="289"/>
      <c r="BO78" s="289"/>
      <c r="BP78" s="289"/>
      <c r="BQ78" s="289"/>
      <c r="BR78" s="289"/>
    </row>
    <row r="79" spans="4:132">
      <c r="D79" s="197"/>
      <c r="E79" s="197"/>
      <c r="F79" s="197"/>
      <c r="G79" s="197"/>
      <c r="H79" s="197"/>
      <c r="I79" s="197"/>
      <c r="J79" s="198" t="s">
        <v>31</v>
      </c>
      <c r="K79" s="198" t="s">
        <v>5</v>
      </c>
      <c r="M79" s="197"/>
      <c r="N79" s="197"/>
      <c r="O79" s="197"/>
      <c r="P79" s="197"/>
      <c r="Q79" s="197"/>
      <c r="R79" s="197"/>
      <c r="S79" s="198" t="s">
        <v>31</v>
      </c>
      <c r="T79" s="198" t="s">
        <v>5</v>
      </c>
      <c r="V79" s="197"/>
      <c r="W79" s="197"/>
      <c r="X79" s="197"/>
      <c r="Y79" s="197"/>
      <c r="Z79" s="197"/>
      <c r="AA79" s="197"/>
      <c r="AB79" s="198" t="s">
        <v>31</v>
      </c>
      <c r="AC79" s="198" t="s">
        <v>5</v>
      </c>
      <c r="AE79" s="197"/>
      <c r="AF79" s="197"/>
      <c r="AG79" s="197"/>
      <c r="AH79" s="197"/>
      <c r="AI79" s="197"/>
      <c r="AJ79" s="197"/>
      <c r="AK79" s="198" t="s">
        <v>31</v>
      </c>
      <c r="AL79" s="198" t="s">
        <v>5</v>
      </c>
      <c r="AO79" s="197"/>
      <c r="AP79" s="197"/>
      <c r="AQ79" s="197"/>
      <c r="AR79" s="197"/>
      <c r="AS79" s="197"/>
      <c r="AT79" s="197"/>
      <c r="AU79" s="197"/>
      <c r="AV79" s="198" t="s">
        <v>31</v>
      </c>
      <c r="AW79" s="198" t="s">
        <v>5</v>
      </c>
      <c r="BJ79" s="197"/>
      <c r="BK79" s="197"/>
      <c r="BL79" s="197"/>
      <c r="BM79" s="197"/>
      <c r="BN79" s="197"/>
      <c r="BO79" s="197"/>
      <c r="BP79" s="197"/>
      <c r="BQ79" s="198" t="s">
        <v>31</v>
      </c>
      <c r="BR79" s="198" t="s">
        <v>5</v>
      </c>
      <c r="EB79" s="196"/>
    </row>
    <row r="80" spans="4:132">
      <c r="D80" s="153">
        <v>1</v>
      </c>
      <c r="E80" s="278" t="s">
        <v>49</v>
      </c>
      <c r="F80" s="279"/>
      <c r="G80" s="279"/>
      <c r="H80" s="279"/>
      <c r="I80" s="280"/>
      <c r="J80" s="160">
        <v>72</v>
      </c>
      <c r="K80" s="200">
        <v>122</v>
      </c>
      <c r="M80" s="153">
        <v>1</v>
      </c>
      <c r="N80" s="161" t="s">
        <v>62</v>
      </c>
      <c r="O80" s="157"/>
      <c r="P80" s="157"/>
      <c r="Q80" s="157"/>
      <c r="R80" s="160"/>
      <c r="S80" s="160">
        <v>74</v>
      </c>
      <c r="T80" s="160">
        <v>122</v>
      </c>
      <c r="V80" s="221">
        <v>1</v>
      </c>
      <c r="W80" s="161" t="s">
        <v>62</v>
      </c>
      <c r="X80" s="157"/>
      <c r="Y80" s="157"/>
      <c r="Z80" s="157"/>
      <c r="AA80" s="160"/>
      <c r="AB80" s="160">
        <v>74</v>
      </c>
      <c r="AC80" s="160">
        <v>124</v>
      </c>
      <c r="AE80" s="153">
        <v>1</v>
      </c>
      <c r="AF80" s="161" t="s">
        <v>51</v>
      </c>
      <c r="AG80" s="157"/>
      <c r="AH80" s="157"/>
      <c r="AI80" s="157"/>
      <c r="AJ80" s="160"/>
      <c r="AK80" s="160">
        <v>76</v>
      </c>
      <c r="AL80" s="160">
        <v>126</v>
      </c>
      <c r="AO80" s="153">
        <v>1</v>
      </c>
      <c r="AP80" s="161" t="s">
        <v>63</v>
      </c>
      <c r="AQ80" s="157"/>
      <c r="AR80" s="157"/>
      <c r="AS80" s="157"/>
      <c r="AT80" s="157"/>
      <c r="AU80" s="157"/>
      <c r="AV80" s="170">
        <v>72</v>
      </c>
      <c r="AW80" s="170">
        <v>120</v>
      </c>
      <c r="BJ80" s="153">
        <v>1</v>
      </c>
      <c r="BK80" s="161" t="s">
        <v>49</v>
      </c>
      <c r="BL80" s="157"/>
      <c r="BM80" s="157"/>
      <c r="BN80" s="157"/>
      <c r="BO80" s="157"/>
      <c r="BP80" s="157"/>
      <c r="BQ80" s="200">
        <v>34</v>
      </c>
      <c r="BR80" s="200">
        <v>59</v>
      </c>
    </row>
    <row r="81" spans="4:70">
      <c r="D81" s="153">
        <v>2</v>
      </c>
      <c r="E81" s="278" t="s">
        <v>51</v>
      </c>
      <c r="F81" s="279"/>
      <c r="G81" s="279"/>
      <c r="H81" s="279"/>
      <c r="I81" s="280"/>
      <c r="J81" s="160">
        <v>74</v>
      </c>
      <c r="K81" s="200">
        <v>120</v>
      </c>
      <c r="M81" s="153">
        <v>2</v>
      </c>
      <c r="N81" s="161" t="s">
        <v>87</v>
      </c>
      <c r="O81" s="157"/>
      <c r="P81" s="157"/>
      <c r="Q81" s="157"/>
      <c r="R81" s="160"/>
      <c r="S81" s="160">
        <v>72</v>
      </c>
      <c r="T81" s="160">
        <v>120</v>
      </c>
      <c r="V81" s="221">
        <v>1</v>
      </c>
      <c r="W81" s="161" t="s">
        <v>109</v>
      </c>
      <c r="X81" s="157"/>
      <c r="Y81" s="157"/>
      <c r="Z81" s="157"/>
      <c r="AA81" s="160"/>
      <c r="AB81" s="160">
        <v>74</v>
      </c>
      <c r="AC81" s="160">
        <v>124</v>
      </c>
      <c r="AE81" s="153">
        <v>2</v>
      </c>
      <c r="AF81" s="161" t="s">
        <v>109</v>
      </c>
      <c r="AG81" s="157"/>
      <c r="AH81" s="157"/>
      <c r="AI81" s="157"/>
      <c r="AJ81" s="160"/>
      <c r="AK81" s="160">
        <v>74</v>
      </c>
      <c r="AL81" s="160">
        <v>124</v>
      </c>
      <c r="AO81" s="219">
        <v>2</v>
      </c>
      <c r="AP81" s="161" t="s">
        <v>61</v>
      </c>
      <c r="AQ81" s="157"/>
      <c r="AR81" s="157"/>
      <c r="AS81" s="157"/>
      <c r="AT81" s="157"/>
      <c r="AU81" s="157"/>
      <c r="AV81" s="170">
        <v>70</v>
      </c>
      <c r="AW81" s="170">
        <v>118</v>
      </c>
      <c r="BJ81" s="221">
        <v>2</v>
      </c>
      <c r="BK81" s="161" t="s">
        <v>109</v>
      </c>
      <c r="BL81" s="157"/>
      <c r="BM81" s="157"/>
      <c r="BN81" s="157"/>
      <c r="BO81" s="157"/>
      <c r="BP81" s="157"/>
      <c r="BQ81" s="200">
        <v>34</v>
      </c>
      <c r="BR81" s="200">
        <v>58</v>
      </c>
    </row>
    <row r="82" spans="4:70">
      <c r="D82" s="153">
        <v>3</v>
      </c>
      <c r="E82" s="278" t="s">
        <v>109</v>
      </c>
      <c r="F82" s="279"/>
      <c r="G82" s="279"/>
      <c r="H82" s="279"/>
      <c r="I82" s="280"/>
      <c r="J82" s="160">
        <v>74</v>
      </c>
      <c r="K82" s="200">
        <v>118</v>
      </c>
      <c r="M82" s="219">
        <v>3</v>
      </c>
      <c r="N82" s="161" t="s">
        <v>109</v>
      </c>
      <c r="O82" s="157"/>
      <c r="P82" s="157"/>
      <c r="Q82" s="157"/>
      <c r="R82" s="160"/>
      <c r="S82" s="160">
        <v>72</v>
      </c>
      <c r="T82" s="160">
        <v>118</v>
      </c>
      <c r="V82" s="153">
        <v>3</v>
      </c>
      <c r="W82" s="161" t="s">
        <v>51</v>
      </c>
      <c r="X82" s="157"/>
      <c r="Y82" s="157"/>
      <c r="Z82" s="157"/>
      <c r="AA82" s="160"/>
      <c r="AB82" s="160">
        <v>74</v>
      </c>
      <c r="AC82" s="160">
        <v>122</v>
      </c>
      <c r="AE82" s="219">
        <v>3</v>
      </c>
      <c r="AF82" s="161" t="s">
        <v>62</v>
      </c>
      <c r="AG82" s="157"/>
      <c r="AH82" s="157"/>
      <c r="AI82" s="157"/>
      <c r="AJ82" s="160"/>
      <c r="AK82" s="160">
        <v>74</v>
      </c>
      <c r="AL82" s="160">
        <v>122</v>
      </c>
      <c r="AO82" s="219">
        <v>2</v>
      </c>
      <c r="AP82" s="161" t="s">
        <v>55</v>
      </c>
      <c r="AQ82" s="157"/>
      <c r="AR82" s="157"/>
      <c r="AS82" s="157"/>
      <c r="AT82" s="157"/>
      <c r="AU82" s="157"/>
      <c r="AV82" s="170">
        <v>70</v>
      </c>
      <c r="AW82" s="170">
        <v>118</v>
      </c>
      <c r="BJ82" s="221">
        <v>2</v>
      </c>
      <c r="BK82" s="161" t="s">
        <v>61</v>
      </c>
      <c r="BL82" s="157"/>
      <c r="BM82" s="157"/>
      <c r="BN82" s="157"/>
      <c r="BO82" s="157"/>
      <c r="BP82" s="157"/>
      <c r="BQ82" s="200">
        <v>33</v>
      </c>
      <c r="BR82" s="200">
        <v>58</v>
      </c>
    </row>
    <row r="83" spans="4:70">
      <c r="D83" s="153">
        <v>4</v>
      </c>
      <c r="E83" s="278" t="s">
        <v>62</v>
      </c>
      <c r="F83" s="279"/>
      <c r="G83" s="279"/>
      <c r="H83" s="279"/>
      <c r="I83" s="280"/>
      <c r="J83" s="160">
        <v>70</v>
      </c>
      <c r="K83" s="200">
        <v>116</v>
      </c>
      <c r="M83" s="219">
        <v>3</v>
      </c>
      <c r="N83" s="161" t="s">
        <v>51</v>
      </c>
      <c r="O83" s="157"/>
      <c r="P83" s="157"/>
      <c r="Q83" s="157"/>
      <c r="R83" s="160"/>
      <c r="S83" s="160">
        <v>72</v>
      </c>
      <c r="T83" s="160">
        <v>118</v>
      </c>
      <c r="V83" s="153">
        <v>4</v>
      </c>
      <c r="W83" s="161" t="s">
        <v>61</v>
      </c>
      <c r="X83" s="157"/>
      <c r="Y83" s="157"/>
      <c r="Z83" s="157"/>
      <c r="AA83" s="160"/>
      <c r="AB83" s="160">
        <v>68</v>
      </c>
      <c r="AC83" s="160">
        <v>114</v>
      </c>
      <c r="AE83" s="219">
        <v>3</v>
      </c>
      <c r="AF83" s="161" t="s">
        <v>49</v>
      </c>
      <c r="AG83" s="157"/>
      <c r="AH83" s="157"/>
      <c r="AI83" s="157"/>
      <c r="AJ83" s="160"/>
      <c r="AK83" s="160">
        <v>74</v>
      </c>
      <c r="AL83" s="160">
        <v>122</v>
      </c>
      <c r="AO83" s="153">
        <v>4</v>
      </c>
      <c r="AP83" s="161" t="s">
        <v>49</v>
      </c>
      <c r="AQ83" s="157"/>
      <c r="AR83" s="157"/>
      <c r="AS83" s="157"/>
      <c r="AT83" s="157"/>
      <c r="AU83" s="157"/>
      <c r="AV83" s="170">
        <v>70</v>
      </c>
      <c r="AW83" s="170">
        <v>116</v>
      </c>
      <c r="BJ83" s="219">
        <v>4</v>
      </c>
      <c r="BK83" s="161" t="s">
        <v>62</v>
      </c>
      <c r="BL83" s="157"/>
      <c r="BM83" s="157"/>
      <c r="BN83" s="157"/>
      <c r="BO83" s="157"/>
      <c r="BP83" s="157"/>
      <c r="BQ83" s="200">
        <v>34</v>
      </c>
      <c r="BR83" s="200">
        <v>57</v>
      </c>
    </row>
    <row r="84" spans="4:70">
      <c r="D84" s="153">
        <v>5</v>
      </c>
      <c r="E84" s="278" t="s">
        <v>89</v>
      </c>
      <c r="F84" s="279"/>
      <c r="G84" s="279"/>
      <c r="H84" s="279"/>
      <c r="I84" s="280"/>
      <c r="J84" s="160">
        <v>68</v>
      </c>
      <c r="K84" s="200">
        <v>112</v>
      </c>
      <c r="M84" s="219">
        <v>3</v>
      </c>
      <c r="N84" s="161" t="s">
        <v>49</v>
      </c>
      <c r="O84" s="157"/>
      <c r="P84" s="157"/>
      <c r="Q84" s="157"/>
      <c r="R84" s="160"/>
      <c r="S84" s="160">
        <v>70</v>
      </c>
      <c r="T84" s="160">
        <v>118</v>
      </c>
      <c r="V84" s="153">
        <v>5</v>
      </c>
      <c r="W84" s="161" t="s">
        <v>49</v>
      </c>
      <c r="X84" s="157"/>
      <c r="Y84" s="157"/>
      <c r="Z84" s="157"/>
      <c r="AA84" s="160"/>
      <c r="AB84" s="160">
        <v>64</v>
      </c>
      <c r="AC84" s="160">
        <v>112</v>
      </c>
      <c r="AE84" s="221">
        <v>5</v>
      </c>
      <c r="AF84" s="161" t="s">
        <v>61</v>
      </c>
      <c r="AG84" s="157"/>
      <c r="AH84" s="157"/>
      <c r="AI84" s="157"/>
      <c r="AJ84" s="160"/>
      <c r="AK84" s="160">
        <v>72</v>
      </c>
      <c r="AL84" s="160">
        <v>120</v>
      </c>
      <c r="AO84" s="153">
        <v>5</v>
      </c>
      <c r="AP84" s="161" t="s">
        <v>62</v>
      </c>
      <c r="AQ84" s="157"/>
      <c r="AR84" s="157"/>
      <c r="AS84" s="157"/>
      <c r="AT84" s="157"/>
      <c r="AU84" s="157"/>
      <c r="AV84" s="170">
        <v>68</v>
      </c>
      <c r="AW84" s="170">
        <v>108</v>
      </c>
      <c r="BJ84" s="219">
        <v>4</v>
      </c>
      <c r="BK84" s="161" t="s">
        <v>87</v>
      </c>
      <c r="BL84" s="157"/>
      <c r="BM84" s="157"/>
      <c r="BN84" s="157"/>
      <c r="BO84" s="157"/>
      <c r="BP84" s="157"/>
      <c r="BQ84" s="200">
        <v>34</v>
      </c>
      <c r="BR84" s="200">
        <v>57</v>
      </c>
    </row>
    <row r="85" spans="4:70">
      <c r="D85" s="153">
        <v>6</v>
      </c>
      <c r="E85" s="278" t="s">
        <v>61</v>
      </c>
      <c r="F85" s="279"/>
      <c r="G85" s="279"/>
      <c r="H85" s="279"/>
      <c r="I85" s="280"/>
      <c r="J85" s="160">
        <v>66</v>
      </c>
      <c r="K85" s="200">
        <v>108</v>
      </c>
      <c r="M85" s="219">
        <v>3</v>
      </c>
      <c r="N85" s="161" t="s">
        <v>89</v>
      </c>
      <c r="O85" s="157"/>
      <c r="P85" s="157"/>
      <c r="Q85" s="157"/>
      <c r="R85" s="160"/>
      <c r="S85" s="160">
        <v>70</v>
      </c>
      <c r="T85" s="160">
        <v>118</v>
      </c>
      <c r="V85" s="219">
        <v>6</v>
      </c>
      <c r="W85" s="161" t="s">
        <v>89</v>
      </c>
      <c r="X85" s="157"/>
      <c r="Y85" s="157"/>
      <c r="Z85" s="157"/>
      <c r="AA85" s="160"/>
      <c r="AB85" s="160">
        <v>66</v>
      </c>
      <c r="AC85" s="160">
        <v>110</v>
      </c>
      <c r="AE85" s="221">
        <v>5</v>
      </c>
      <c r="AF85" s="161" t="s">
        <v>63</v>
      </c>
      <c r="AG85" s="157"/>
      <c r="AH85" s="157"/>
      <c r="AI85" s="157"/>
      <c r="AJ85" s="160"/>
      <c r="AK85" s="160">
        <v>72</v>
      </c>
      <c r="AL85" s="160">
        <v>120</v>
      </c>
      <c r="AO85" s="153">
        <v>6</v>
      </c>
      <c r="AP85" s="161" t="s">
        <v>87</v>
      </c>
      <c r="AQ85" s="157"/>
      <c r="AR85" s="157"/>
      <c r="AS85" s="157"/>
      <c r="AT85" s="157"/>
      <c r="AU85" s="157"/>
      <c r="AV85" s="170">
        <v>68</v>
      </c>
      <c r="AW85" s="170">
        <v>104</v>
      </c>
      <c r="BJ85" s="219">
        <v>4</v>
      </c>
      <c r="BK85" s="161" t="s">
        <v>51</v>
      </c>
      <c r="BL85" s="157"/>
      <c r="BM85" s="157"/>
      <c r="BN85" s="157"/>
      <c r="BO85" s="157"/>
      <c r="BP85" s="157"/>
      <c r="BQ85" s="200">
        <v>33</v>
      </c>
      <c r="BR85" s="200">
        <v>57</v>
      </c>
    </row>
    <row r="86" spans="4:70">
      <c r="D86" s="153">
        <v>7</v>
      </c>
      <c r="E86" s="278" t="s">
        <v>87</v>
      </c>
      <c r="F86" s="279"/>
      <c r="G86" s="279"/>
      <c r="H86" s="279"/>
      <c r="I86" s="280"/>
      <c r="J86" s="160">
        <v>64</v>
      </c>
      <c r="K86" s="200">
        <v>104</v>
      </c>
      <c r="M86" s="153">
        <v>7</v>
      </c>
      <c r="N86" s="161" t="s">
        <v>111</v>
      </c>
      <c r="O86" s="157"/>
      <c r="P86" s="157"/>
      <c r="Q86" s="157"/>
      <c r="R86" s="160"/>
      <c r="S86" s="160">
        <v>70</v>
      </c>
      <c r="T86" s="160">
        <v>116</v>
      </c>
      <c r="V86" s="219">
        <v>6</v>
      </c>
      <c r="W86" s="161" t="s">
        <v>63</v>
      </c>
      <c r="X86" s="157"/>
      <c r="Y86" s="157"/>
      <c r="Z86" s="157"/>
      <c r="AA86" s="160"/>
      <c r="AB86" s="160">
        <v>64</v>
      </c>
      <c r="AC86" s="160">
        <v>110</v>
      </c>
      <c r="AE86" s="153">
        <v>7</v>
      </c>
      <c r="AF86" s="161" t="s">
        <v>87</v>
      </c>
      <c r="AG86" s="157"/>
      <c r="AH86" s="157"/>
      <c r="AI86" s="157"/>
      <c r="AJ86" s="160"/>
      <c r="AK86" s="160">
        <v>70</v>
      </c>
      <c r="AL86" s="160">
        <v>116</v>
      </c>
      <c r="AO86" s="153">
        <v>7</v>
      </c>
      <c r="AP86" s="161" t="s">
        <v>109</v>
      </c>
      <c r="AQ86" s="157"/>
      <c r="AR86" s="157"/>
      <c r="AS86" s="157"/>
      <c r="AT86" s="157"/>
      <c r="AU86" s="157"/>
      <c r="AV86" s="170">
        <v>56</v>
      </c>
      <c r="AW86" s="170">
        <v>98</v>
      </c>
      <c r="BJ86" s="221">
        <v>7</v>
      </c>
      <c r="BK86" s="161" t="s">
        <v>55</v>
      </c>
      <c r="BL86" s="157"/>
      <c r="BM86" s="157"/>
      <c r="BN86" s="157"/>
      <c r="BO86" s="157"/>
      <c r="BP86" s="157"/>
      <c r="BQ86" s="200">
        <v>32</v>
      </c>
      <c r="BR86" s="200">
        <v>55</v>
      </c>
    </row>
    <row r="87" spans="4:70">
      <c r="D87" s="221">
        <v>8</v>
      </c>
      <c r="E87" s="278" t="s">
        <v>111</v>
      </c>
      <c r="F87" s="279"/>
      <c r="G87" s="279"/>
      <c r="H87" s="279"/>
      <c r="I87" s="280"/>
      <c r="J87" s="160">
        <v>64</v>
      </c>
      <c r="K87" s="200">
        <v>102</v>
      </c>
      <c r="M87" s="153">
        <v>8</v>
      </c>
      <c r="N87" s="161" t="s">
        <v>55</v>
      </c>
      <c r="O87" s="157"/>
      <c r="P87" s="157"/>
      <c r="Q87" s="157"/>
      <c r="R87" s="160"/>
      <c r="S87" s="160">
        <v>66</v>
      </c>
      <c r="T87" s="160">
        <v>112</v>
      </c>
      <c r="V87" s="221">
        <v>8</v>
      </c>
      <c r="W87" s="161" t="s">
        <v>87</v>
      </c>
      <c r="X87" s="157"/>
      <c r="Y87" s="157"/>
      <c r="Z87" s="157"/>
      <c r="AA87" s="160"/>
      <c r="AB87" s="160">
        <v>64</v>
      </c>
      <c r="AC87" s="160">
        <v>108</v>
      </c>
      <c r="AE87" s="221">
        <v>8</v>
      </c>
      <c r="AF87" s="161" t="s">
        <v>55</v>
      </c>
      <c r="AG87" s="157"/>
      <c r="AH87" s="157"/>
      <c r="AI87" s="157"/>
      <c r="AJ87" s="160"/>
      <c r="AK87" s="160">
        <v>68</v>
      </c>
      <c r="AL87" s="160">
        <v>114</v>
      </c>
      <c r="AO87" s="153">
        <v>8</v>
      </c>
      <c r="AP87" s="161" t="s">
        <v>111</v>
      </c>
      <c r="AQ87" s="157"/>
      <c r="AR87" s="157"/>
      <c r="AS87" s="157"/>
      <c r="AT87" s="157"/>
      <c r="AU87" s="157"/>
      <c r="AV87" s="170">
        <v>58</v>
      </c>
      <c r="AW87" s="170">
        <v>96</v>
      </c>
      <c r="BJ87" s="221">
        <v>7</v>
      </c>
      <c r="BK87" s="161" t="s">
        <v>89</v>
      </c>
      <c r="BL87" s="157"/>
      <c r="BM87" s="157"/>
      <c r="BN87" s="157"/>
      <c r="BO87" s="157"/>
      <c r="BP87" s="157"/>
      <c r="BQ87" s="200">
        <v>32</v>
      </c>
      <c r="BR87" s="200">
        <v>55</v>
      </c>
    </row>
    <row r="88" spans="4:70">
      <c r="D88" s="221">
        <v>8</v>
      </c>
      <c r="E88" s="278" t="s">
        <v>63</v>
      </c>
      <c r="F88" s="279"/>
      <c r="G88" s="279"/>
      <c r="H88" s="279"/>
      <c r="I88" s="280"/>
      <c r="J88" s="160">
        <v>60</v>
      </c>
      <c r="K88" s="200">
        <v>102</v>
      </c>
      <c r="M88" s="153">
        <v>9</v>
      </c>
      <c r="N88" s="161" t="s">
        <v>63</v>
      </c>
      <c r="O88" s="157"/>
      <c r="P88" s="157"/>
      <c r="Q88" s="157"/>
      <c r="R88" s="160"/>
      <c r="S88" s="160">
        <v>64</v>
      </c>
      <c r="T88" s="160">
        <v>110</v>
      </c>
      <c r="V88" s="221">
        <v>8</v>
      </c>
      <c r="W88" s="161" t="s">
        <v>111</v>
      </c>
      <c r="X88" s="157"/>
      <c r="Y88" s="157"/>
      <c r="Z88" s="157"/>
      <c r="AA88" s="160"/>
      <c r="AB88" s="160">
        <v>68</v>
      </c>
      <c r="AC88" s="160">
        <v>108</v>
      </c>
      <c r="AE88" s="221">
        <v>8</v>
      </c>
      <c r="AF88" s="161" t="s">
        <v>89</v>
      </c>
      <c r="AG88" s="157"/>
      <c r="AH88" s="157"/>
      <c r="AI88" s="157"/>
      <c r="AJ88" s="160"/>
      <c r="AK88" s="160">
        <v>72</v>
      </c>
      <c r="AL88" s="160">
        <v>114</v>
      </c>
      <c r="AO88" s="153">
        <v>9</v>
      </c>
      <c r="AP88" s="161" t="s">
        <v>51</v>
      </c>
      <c r="AQ88" s="157"/>
      <c r="AR88" s="157"/>
      <c r="AS88" s="157"/>
      <c r="AT88" s="157"/>
      <c r="AU88" s="157"/>
      <c r="AV88" s="170">
        <v>58</v>
      </c>
      <c r="AW88" s="170">
        <v>94</v>
      </c>
      <c r="BJ88" s="219">
        <v>9</v>
      </c>
      <c r="BK88" s="161" t="s">
        <v>111</v>
      </c>
      <c r="BL88" s="157"/>
      <c r="BM88" s="157"/>
      <c r="BN88" s="157"/>
      <c r="BO88" s="157"/>
      <c r="BP88" s="157"/>
      <c r="BQ88" s="200">
        <v>30</v>
      </c>
      <c r="BR88" s="200">
        <v>53</v>
      </c>
    </row>
    <row r="89" spans="4:70">
      <c r="D89" s="153">
        <v>10</v>
      </c>
      <c r="E89" s="278" t="s">
        <v>55</v>
      </c>
      <c r="F89" s="279"/>
      <c r="G89" s="279"/>
      <c r="H89" s="279"/>
      <c r="I89" s="280"/>
      <c r="J89" s="160">
        <v>58</v>
      </c>
      <c r="K89" s="200">
        <v>94</v>
      </c>
      <c r="M89" s="153">
        <v>10</v>
      </c>
      <c r="N89" s="161" t="s">
        <v>61</v>
      </c>
      <c r="O89" s="157"/>
      <c r="P89" s="157"/>
      <c r="Q89" s="157"/>
      <c r="R89" s="160"/>
      <c r="S89" s="160">
        <v>64</v>
      </c>
      <c r="T89" s="160">
        <v>104</v>
      </c>
      <c r="V89" s="153">
        <v>10</v>
      </c>
      <c r="W89" s="161" t="s">
        <v>55</v>
      </c>
      <c r="X89" s="157"/>
      <c r="Y89" s="157"/>
      <c r="Z89" s="157"/>
      <c r="AA89" s="160"/>
      <c r="AB89" s="160">
        <v>62</v>
      </c>
      <c r="AC89" s="160">
        <v>106</v>
      </c>
      <c r="AE89" s="153">
        <v>10</v>
      </c>
      <c r="AF89" s="161" t="s">
        <v>111</v>
      </c>
      <c r="AG89" s="157"/>
      <c r="AH89" s="157"/>
      <c r="AI89" s="157"/>
      <c r="AJ89" s="160"/>
      <c r="AK89" s="160">
        <v>66</v>
      </c>
      <c r="AL89" s="160">
        <v>106</v>
      </c>
      <c r="AO89" s="153">
        <v>10</v>
      </c>
      <c r="AP89" s="161" t="s">
        <v>89</v>
      </c>
      <c r="AQ89" s="157"/>
      <c r="AR89" s="157"/>
      <c r="AS89" s="157"/>
      <c r="AT89" s="157"/>
      <c r="AU89" s="157"/>
      <c r="AV89" s="170">
        <v>56</v>
      </c>
      <c r="AW89" s="170">
        <v>92</v>
      </c>
      <c r="BJ89" s="219">
        <v>9</v>
      </c>
      <c r="BK89" s="161" t="s">
        <v>63</v>
      </c>
      <c r="BL89" s="157"/>
      <c r="BM89" s="157"/>
      <c r="BN89" s="157"/>
      <c r="BO89" s="157"/>
      <c r="BP89" s="157"/>
      <c r="BQ89" s="200">
        <v>30</v>
      </c>
      <c r="BR89" s="200">
        <v>53</v>
      </c>
    </row>
    <row r="90" spans="4:70">
      <c r="D90" s="274">
        <v>9</v>
      </c>
      <c r="E90" s="278" t="s">
        <v>47</v>
      </c>
      <c r="F90" s="279"/>
      <c r="G90" s="279"/>
      <c r="H90" s="279"/>
      <c r="I90" s="280"/>
      <c r="J90" s="160">
        <v>62</v>
      </c>
      <c r="K90" s="200"/>
      <c r="M90" s="274">
        <v>5</v>
      </c>
      <c r="N90" s="278" t="s">
        <v>150</v>
      </c>
      <c r="O90" s="279"/>
      <c r="P90" s="279"/>
      <c r="Q90" s="279"/>
      <c r="R90" s="280"/>
      <c r="S90" s="160">
        <v>70</v>
      </c>
      <c r="T90" s="200"/>
      <c r="V90" s="274">
        <v>4</v>
      </c>
      <c r="W90" s="278" t="s">
        <v>110</v>
      </c>
      <c r="X90" s="279"/>
      <c r="Y90" s="279"/>
      <c r="Z90" s="279"/>
      <c r="AA90" s="280"/>
      <c r="AB90" s="160">
        <v>68</v>
      </c>
      <c r="AC90" s="200"/>
      <c r="AE90" s="274">
        <v>9</v>
      </c>
      <c r="AF90" s="278" t="s">
        <v>47</v>
      </c>
      <c r="AG90" s="279"/>
      <c r="AH90" s="279"/>
      <c r="AI90" s="279"/>
      <c r="AJ90" s="280"/>
      <c r="AK90" s="201">
        <v>68</v>
      </c>
      <c r="AL90" s="200"/>
      <c r="AO90" s="274">
        <v>7</v>
      </c>
      <c r="AP90" s="278" t="s">
        <v>47</v>
      </c>
      <c r="AQ90" s="279"/>
      <c r="AR90" s="279"/>
      <c r="AS90" s="279"/>
      <c r="AT90" s="279"/>
      <c r="AU90" s="280"/>
      <c r="AV90" s="201">
        <v>66</v>
      </c>
      <c r="AW90" s="199"/>
      <c r="BJ90" s="274">
        <v>1</v>
      </c>
      <c r="BK90" s="278" t="s">
        <v>47</v>
      </c>
      <c r="BL90" s="279"/>
      <c r="BM90" s="279"/>
      <c r="BN90" s="279"/>
      <c r="BO90" s="279"/>
      <c r="BP90" s="280"/>
      <c r="BQ90" s="200">
        <v>34</v>
      </c>
      <c r="BR90" s="199"/>
    </row>
    <row r="91" spans="4:70">
      <c r="D91" s="274">
        <v>10</v>
      </c>
      <c r="E91" s="278" t="s">
        <v>110</v>
      </c>
      <c r="F91" s="279"/>
      <c r="G91" s="279"/>
      <c r="H91" s="279"/>
      <c r="I91" s="280"/>
      <c r="J91" s="160">
        <v>60</v>
      </c>
      <c r="K91" s="200"/>
      <c r="M91" s="274">
        <v>9</v>
      </c>
      <c r="N91" s="278" t="s">
        <v>47</v>
      </c>
      <c r="O91" s="279"/>
      <c r="P91" s="279"/>
      <c r="Q91" s="279"/>
      <c r="R91" s="280"/>
      <c r="S91" s="160">
        <v>68</v>
      </c>
      <c r="T91" s="200"/>
      <c r="V91" s="274">
        <v>7</v>
      </c>
      <c r="W91" s="278" t="s">
        <v>150</v>
      </c>
      <c r="X91" s="279"/>
      <c r="Y91" s="279"/>
      <c r="Z91" s="279"/>
      <c r="AA91" s="280"/>
      <c r="AB91" s="160">
        <v>66</v>
      </c>
      <c r="AC91" s="200"/>
      <c r="AE91" s="274">
        <v>9</v>
      </c>
      <c r="AF91" s="278" t="s">
        <v>110</v>
      </c>
      <c r="AG91" s="279"/>
      <c r="AH91" s="279"/>
      <c r="AI91" s="279"/>
      <c r="AJ91" s="280"/>
      <c r="AK91" s="201">
        <v>68</v>
      </c>
      <c r="AL91" s="200"/>
      <c r="AO91" s="274">
        <v>8</v>
      </c>
      <c r="AP91" s="278" t="s">
        <v>149</v>
      </c>
      <c r="AQ91" s="279"/>
      <c r="AR91" s="279"/>
      <c r="AS91" s="279"/>
      <c r="AT91" s="279"/>
      <c r="AU91" s="280"/>
      <c r="AV91" s="201">
        <v>60</v>
      </c>
      <c r="AW91" s="199"/>
      <c r="BJ91" s="274">
        <v>8</v>
      </c>
      <c r="BK91" s="278" t="s">
        <v>110</v>
      </c>
      <c r="BL91" s="279"/>
      <c r="BM91" s="279"/>
      <c r="BN91" s="279"/>
      <c r="BO91" s="279"/>
      <c r="BP91" s="280"/>
      <c r="BQ91" s="200">
        <v>32</v>
      </c>
      <c r="BR91" s="199"/>
    </row>
    <row r="92" spans="4:70">
      <c r="D92" s="274">
        <v>10</v>
      </c>
      <c r="E92" s="278" t="s">
        <v>149</v>
      </c>
      <c r="F92" s="279"/>
      <c r="G92" s="279"/>
      <c r="H92" s="279"/>
      <c r="I92" s="280"/>
      <c r="J92" s="160">
        <v>60</v>
      </c>
      <c r="K92" s="200"/>
      <c r="M92" s="274">
        <v>9</v>
      </c>
      <c r="N92" s="278" t="s">
        <v>50</v>
      </c>
      <c r="O92" s="279"/>
      <c r="P92" s="279"/>
      <c r="Q92" s="279"/>
      <c r="R92" s="280"/>
      <c r="S92" s="160">
        <v>68</v>
      </c>
      <c r="T92" s="200"/>
      <c r="V92" s="153">
        <v>12</v>
      </c>
      <c r="W92" s="278" t="s">
        <v>47</v>
      </c>
      <c r="X92" s="279"/>
      <c r="Y92" s="279"/>
      <c r="Z92" s="279"/>
      <c r="AA92" s="280"/>
      <c r="AB92" s="160">
        <v>62</v>
      </c>
      <c r="AC92" s="200"/>
      <c r="AE92" s="153">
        <v>13</v>
      </c>
      <c r="AF92" s="278" t="s">
        <v>56</v>
      </c>
      <c r="AG92" s="279"/>
      <c r="AH92" s="279"/>
      <c r="AI92" s="279"/>
      <c r="AJ92" s="280"/>
      <c r="AK92" s="201">
        <v>64</v>
      </c>
      <c r="AL92" s="200"/>
      <c r="AO92" s="274">
        <v>8</v>
      </c>
      <c r="AP92" s="278" t="s">
        <v>112</v>
      </c>
      <c r="AQ92" s="279"/>
      <c r="AR92" s="279"/>
      <c r="AS92" s="279"/>
      <c r="AT92" s="279"/>
      <c r="AU92" s="280"/>
      <c r="AV92" s="201">
        <v>60</v>
      </c>
      <c r="AW92" s="199"/>
      <c r="BJ92" s="274">
        <v>8</v>
      </c>
      <c r="BK92" s="278" t="s">
        <v>112</v>
      </c>
      <c r="BL92" s="279"/>
      <c r="BM92" s="279"/>
      <c r="BN92" s="279"/>
      <c r="BO92" s="279"/>
      <c r="BP92" s="280"/>
      <c r="BQ92" s="200">
        <v>32</v>
      </c>
      <c r="BR92" s="199"/>
    </row>
    <row r="93" spans="4:70">
      <c r="D93" s="153">
        <v>14</v>
      </c>
      <c r="E93" s="278" t="s">
        <v>50</v>
      </c>
      <c r="F93" s="279"/>
      <c r="G93" s="279"/>
      <c r="H93" s="279"/>
      <c r="I93" s="280"/>
      <c r="J93" s="160">
        <v>58</v>
      </c>
      <c r="K93" s="200"/>
      <c r="M93" s="153">
        <v>11</v>
      </c>
      <c r="N93" s="278" t="s">
        <v>108</v>
      </c>
      <c r="O93" s="279"/>
      <c r="P93" s="279"/>
      <c r="Q93" s="279"/>
      <c r="R93" s="280"/>
      <c r="S93" s="160">
        <v>66</v>
      </c>
      <c r="T93" s="200"/>
      <c r="V93" s="153">
        <v>14</v>
      </c>
      <c r="W93" s="278" t="s">
        <v>112</v>
      </c>
      <c r="X93" s="279"/>
      <c r="Y93" s="279"/>
      <c r="Z93" s="279"/>
      <c r="AA93" s="280"/>
      <c r="AB93" s="160">
        <v>60</v>
      </c>
      <c r="AC93" s="200"/>
      <c r="AE93" s="153">
        <v>13</v>
      </c>
      <c r="AF93" s="278" t="s">
        <v>150</v>
      </c>
      <c r="AG93" s="279"/>
      <c r="AH93" s="279"/>
      <c r="AI93" s="279"/>
      <c r="AJ93" s="280"/>
      <c r="AK93" s="201">
        <v>64</v>
      </c>
      <c r="AL93" s="200"/>
      <c r="AO93" s="153">
        <v>14</v>
      </c>
      <c r="AP93" s="278" t="s">
        <v>107</v>
      </c>
      <c r="AQ93" s="279"/>
      <c r="AR93" s="279"/>
      <c r="AS93" s="279"/>
      <c r="AT93" s="279"/>
      <c r="AU93" s="280"/>
      <c r="AV93" s="201">
        <v>54</v>
      </c>
      <c r="AW93" s="199"/>
      <c r="BJ93" s="153">
        <v>12</v>
      </c>
      <c r="BK93" s="278" t="s">
        <v>149</v>
      </c>
      <c r="BL93" s="279"/>
      <c r="BM93" s="279"/>
      <c r="BN93" s="279"/>
      <c r="BO93" s="279"/>
      <c r="BP93" s="280"/>
      <c r="BQ93" s="200">
        <v>31</v>
      </c>
      <c r="BR93" s="199"/>
    </row>
    <row r="94" spans="4:70">
      <c r="D94" s="153">
        <v>14</v>
      </c>
      <c r="E94" s="278" t="s">
        <v>90</v>
      </c>
      <c r="F94" s="279"/>
      <c r="G94" s="279"/>
      <c r="H94" s="279"/>
      <c r="I94" s="280"/>
      <c r="J94" s="160">
        <v>58</v>
      </c>
      <c r="K94" s="200"/>
      <c r="M94" s="153">
        <v>13</v>
      </c>
      <c r="N94" s="278" t="s">
        <v>110</v>
      </c>
      <c r="O94" s="279"/>
      <c r="P94" s="279"/>
      <c r="Q94" s="279"/>
      <c r="R94" s="280"/>
      <c r="S94" s="160">
        <v>64</v>
      </c>
      <c r="T94" s="200"/>
      <c r="V94" s="153">
        <v>14</v>
      </c>
      <c r="W94" s="278" t="s">
        <v>149</v>
      </c>
      <c r="X94" s="279"/>
      <c r="Y94" s="279"/>
      <c r="Z94" s="279"/>
      <c r="AA94" s="280"/>
      <c r="AB94" s="160">
        <v>60</v>
      </c>
      <c r="AC94" s="200"/>
      <c r="AE94" s="153">
        <v>15</v>
      </c>
      <c r="AF94" s="278" t="s">
        <v>112</v>
      </c>
      <c r="AG94" s="279"/>
      <c r="AH94" s="279"/>
      <c r="AI94" s="279"/>
      <c r="AJ94" s="280"/>
      <c r="AK94" s="201">
        <v>62</v>
      </c>
      <c r="AL94" s="200"/>
      <c r="AO94" s="153">
        <v>15</v>
      </c>
      <c r="AP94" s="278" t="s">
        <v>110</v>
      </c>
      <c r="AQ94" s="279"/>
      <c r="AR94" s="279"/>
      <c r="AS94" s="279"/>
      <c r="AT94" s="279"/>
      <c r="AU94" s="280"/>
      <c r="AV94" s="201">
        <v>52</v>
      </c>
      <c r="AW94" s="199"/>
      <c r="BJ94" s="153">
        <v>13</v>
      </c>
      <c r="BK94" s="278" t="s">
        <v>50</v>
      </c>
      <c r="BL94" s="279"/>
      <c r="BM94" s="279"/>
      <c r="BN94" s="279"/>
      <c r="BO94" s="279"/>
      <c r="BP94" s="280"/>
      <c r="BQ94" s="200">
        <v>30</v>
      </c>
      <c r="BR94" s="199"/>
    </row>
    <row r="95" spans="4:70">
      <c r="D95" s="153">
        <v>16</v>
      </c>
      <c r="E95" s="278" t="s">
        <v>56</v>
      </c>
      <c r="F95" s="279"/>
      <c r="G95" s="279"/>
      <c r="H95" s="279"/>
      <c r="I95" s="280"/>
      <c r="J95" s="160">
        <v>56</v>
      </c>
      <c r="K95" s="200"/>
      <c r="M95" s="153">
        <v>13</v>
      </c>
      <c r="N95" s="278" t="s">
        <v>149</v>
      </c>
      <c r="O95" s="279"/>
      <c r="P95" s="279"/>
      <c r="Q95" s="279"/>
      <c r="R95" s="280"/>
      <c r="S95" s="160">
        <v>64</v>
      </c>
      <c r="T95" s="200"/>
      <c r="V95" s="153">
        <v>16</v>
      </c>
      <c r="W95" s="278" t="s">
        <v>56</v>
      </c>
      <c r="X95" s="279"/>
      <c r="Y95" s="279"/>
      <c r="Z95" s="279"/>
      <c r="AA95" s="280"/>
      <c r="AB95" s="160">
        <v>58</v>
      </c>
      <c r="AC95" s="200"/>
      <c r="AE95" s="153">
        <v>15</v>
      </c>
      <c r="AF95" s="278" t="s">
        <v>149</v>
      </c>
      <c r="AG95" s="279"/>
      <c r="AH95" s="279"/>
      <c r="AI95" s="279"/>
      <c r="AJ95" s="280"/>
      <c r="AK95" s="201">
        <v>62</v>
      </c>
      <c r="AL95" s="200"/>
      <c r="AO95" s="153">
        <v>16</v>
      </c>
      <c r="AP95" s="278" t="s">
        <v>48</v>
      </c>
      <c r="AQ95" s="279"/>
      <c r="AR95" s="279"/>
      <c r="AS95" s="279"/>
      <c r="AT95" s="279"/>
      <c r="AU95" s="280"/>
      <c r="AV95" s="201">
        <v>50</v>
      </c>
      <c r="AW95" s="199"/>
      <c r="BJ95" s="153">
        <v>13</v>
      </c>
      <c r="BK95" s="278" t="s">
        <v>90</v>
      </c>
      <c r="BL95" s="279"/>
      <c r="BM95" s="279"/>
      <c r="BN95" s="279"/>
      <c r="BO95" s="279"/>
      <c r="BP95" s="280"/>
      <c r="BQ95" s="200">
        <v>30</v>
      </c>
      <c r="BR95" s="199"/>
    </row>
    <row r="96" spans="4:70">
      <c r="D96" s="153">
        <v>16</v>
      </c>
      <c r="E96" s="278" t="s">
        <v>107</v>
      </c>
      <c r="F96" s="279"/>
      <c r="G96" s="279"/>
      <c r="H96" s="279"/>
      <c r="I96" s="280"/>
      <c r="J96" s="160">
        <v>56</v>
      </c>
      <c r="K96" s="200"/>
      <c r="M96" s="153">
        <v>17</v>
      </c>
      <c r="N96" s="278" t="s">
        <v>107</v>
      </c>
      <c r="O96" s="279"/>
      <c r="P96" s="279"/>
      <c r="Q96" s="279"/>
      <c r="R96" s="280"/>
      <c r="S96" s="160">
        <v>64</v>
      </c>
      <c r="T96" s="200"/>
      <c r="V96" s="153">
        <v>17</v>
      </c>
      <c r="W96" s="278" t="s">
        <v>107</v>
      </c>
      <c r="X96" s="279"/>
      <c r="Y96" s="279"/>
      <c r="Z96" s="279"/>
      <c r="AA96" s="280"/>
      <c r="AB96" s="160">
        <v>54</v>
      </c>
      <c r="AC96" s="200"/>
      <c r="AE96" s="153">
        <v>17</v>
      </c>
      <c r="AF96" s="278" t="s">
        <v>50</v>
      </c>
      <c r="AG96" s="279"/>
      <c r="AH96" s="279"/>
      <c r="AI96" s="279"/>
      <c r="AJ96" s="280"/>
      <c r="AK96" s="201">
        <v>60</v>
      </c>
      <c r="AL96" s="200"/>
      <c r="AO96" s="153">
        <v>17</v>
      </c>
      <c r="AP96" s="278" t="s">
        <v>56</v>
      </c>
      <c r="AQ96" s="279"/>
      <c r="AR96" s="279"/>
      <c r="AS96" s="279"/>
      <c r="AT96" s="279"/>
      <c r="AU96" s="280"/>
      <c r="AV96" s="201">
        <v>48</v>
      </c>
      <c r="AW96" s="199"/>
      <c r="BJ96" s="153">
        <v>13</v>
      </c>
      <c r="BK96" s="278" t="s">
        <v>150</v>
      </c>
      <c r="BL96" s="279"/>
      <c r="BM96" s="279"/>
      <c r="BN96" s="279"/>
      <c r="BO96" s="279"/>
      <c r="BP96" s="280"/>
      <c r="BQ96" s="200">
        <v>30</v>
      </c>
      <c r="BR96" s="199"/>
    </row>
    <row r="97" spans="4:132">
      <c r="D97" s="153">
        <v>16</v>
      </c>
      <c r="E97" s="278" t="s">
        <v>48</v>
      </c>
      <c r="F97" s="279"/>
      <c r="G97" s="279"/>
      <c r="H97" s="279"/>
      <c r="I97" s="280"/>
      <c r="J97" s="160">
        <v>56</v>
      </c>
      <c r="K97" s="200"/>
      <c r="M97" s="153">
        <v>18</v>
      </c>
      <c r="N97" s="278" t="s">
        <v>48</v>
      </c>
      <c r="O97" s="279"/>
      <c r="P97" s="279"/>
      <c r="Q97" s="279"/>
      <c r="R97" s="280"/>
      <c r="S97" s="160">
        <v>64</v>
      </c>
      <c r="T97" s="200"/>
      <c r="V97" s="153">
        <v>17</v>
      </c>
      <c r="W97" s="278" t="s">
        <v>48</v>
      </c>
      <c r="X97" s="279"/>
      <c r="Y97" s="279"/>
      <c r="Z97" s="279"/>
      <c r="AA97" s="280"/>
      <c r="AB97" s="160">
        <v>54</v>
      </c>
      <c r="AC97" s="200"/>
      <c r="AE97" s="153">
        <v>18</v>
      </c>
      <c r="AF97" s="278" t="s">
        <v>48</v>
      </c>
      <c r="AG97" s="279"/>
      <c r="AH97" s="279"/>
      <c r="AI97" s="279"/>
      <c r="AJ97" s="280"/>
      <c r="AK97" s="201">
        <v>58</v>
      </c>
      <c r="AL97" s="200"/>
      <c r="AO97" s="153">
        <v>18</v>
      </c>
      <c r="AP97" s="278" t="s">
        <v>50</v>
      </c>
      <c r="AQ97" s="279"/>
      <c r="AR97" s="279"/>
      <c r="AS97" s="279"/>
      <c r="AT97" s="279"/>
      <c r="AU97" s="280"/>
      <c r="AV97" s="201">
        <v>46</v>
      </c>
      <c r="AW97" s="199"/>
      <c r="BJ97" s="153">
        <v>13</v>
      </c>
      <c r="BK97" s="278" t="s">
        <v>107</v>
      </c>
      <c r="BL97" s="279"/>
      <c r="BM97" s="279"/>
      <c r="BN97" s="279"/>
      <c r="BO97" s="279"/>
      <c r="BP97" s="280"/>
      <c r="BQ97" s="200">
        <v>30</v>
      </c>
      <c r="BR97" s="199"/>
    </row>
    <row r="98" spans="4:132">
      <c r="D98" s="153">
        <v>19</v>
      </c>
      <c r="E98" s="278" t="s">
        <v>150</v>
      </c>
      <c r="F98" s="279"/>
      <c r="G98" s="279"/>
      <c r="H98" s="279"/>
      <c r="I98" s="280"/>
      <c r="J98" s="160">
        <v>54</v>
      </c>
      <c r="K98" s="200"/>
      <c r="M98" s="153">
        <v>19</v>
      </c>
      <c r="N98" s="278" t="s">
        <v>90</v>
      </c>
      <c r="O98" s="279"/>
      <c r="P98" s="279"/>
      <c r="Q98" s="279"/>
      <c r="R98" s="280"/>
      <c r="S98" s="160">
        <v>64</v>
      </c>
      <c r="T98" s="200"/>
      <c r="V98" s="153">
        <v>17</v>
      </c>
      <c r="W98" s="278" t="s">
        <v>50</v>
      </c>
      <c r="X98" s="279"/>
      <c r="Y98" s="279"/>
      <c r="Z98" s="279"/>
      <c r="AA98" s="280"/>
      <c r="AB98" s="160">
        <v>54</v>
      </c>
      <c r="AC98" s="200"/>
      <c r="AE98" s="153">
        <v>19</v>
      </c>
      <c r="AF98" s="278" t="s">
        <v>107</v>
      </c>
      <c r="AG98" s="279"/>
      <c r="AH98" s="279"/>
      <c r="AI98" s="279"/>
      <c r="AJ98" s="280"/>
      <c r="AK98" s="201">
        <v>56</v>
      </c>
      <c r="AL98" s="200"/>
      <c r="AO98" s="153">
        <v>19</v>
      </c>
      <c r="AP98" s="278" t="s">
        <v>90</v>
      </c>
      <c r="AQ98" s="279"/>
      <c r="AR98" s="279"/>
      <c r="AS98" s="279"/>
      <c r="AT98" s="279"/>
      <c r="AU98" s="280"/>
      <c r="AV98" s="201">
        <v>42</v>
      </c>
      <c r="AW98" s="199"/>
      <c r="BJ98" s="153">
        <v>13</v>
      </c>
      <c r="BK98" s="278" t="s">
        <v>48</v>
      </c>
      <c r="BL98" s="279"/>
      <c r="BM98" s="279"/>
      <c r="BN98" s="279"/>
      <c r="BO98" s="279"/>
      <c r="BP98" s="280"/>
      <c r="BQ98" s="200">
        <v>30</v>
      </c>
      <c r="BR98" s="199"/>
    </row>
    <row r="99" spans="4:132">
      <c r="D99" s="153">
        <v>20</v>
      </c>
      <c r="E99" s="278" t="s">
        <v>112</v>
      </c>
      <c r="F99" s="279"/>
      <c r="G99" s="279"/>
      <c r="H99" s="279"/>
      <c r="I99" s="280"/>
      <c r="J99" s="160">
        <v>52</v>
      </c>
      <c r="K99" s="200"/>
      <c r="M99" s="153">
        <v>20</v>
      </c>
      <c r="N99" s="278" t="s">
        <v>56</v>
      </c>
      <c r="O99" s="279"/>
      <c r="P99" s="279"/>
      <c r="Q99" s="279"/>
      <c r="R99" s="280"/>
      <c r="S99" s="160">
        <v>64</v>
      </c>
      <c r="T99" s="200"/>
      <c r="V99" s="153">
        <v>20</v>
      </c>
      <c r="W99" s="278" t="s">
        <v>90</v>
      </c>
      <c r="X99" s="279"/>
      <c r="Y99" s="279"/>
      <c r="Z99" s="279"/>
      <c r="AA99" s="280"/>
      <c r="AB99" s="160">
        <v>50</v>
      </c>
      <c r="AC99" s="200"/>
      <c r="AE99" s="153">
        <v>20</v>
      </c>
      <c r="AF99" s="278" t="s">
        <v>90</v>
      </c>
      <c r="AG99" s="279"/>
      <c r="AH99" s="279"/>
      <c r="AI99" s="279"/>
      <c r="AJ99" s="280"/>
      <c r="AK99" s="201">
        <v>54</v>
      </c>
      <c r="AL99" s="200"/>
      <c r="AO99" s="153">
        <v>20</v>
      </c>
      <c r="AP99" s="278" t="s">
        <v>108</v>
      </c>
      <c r="AQ99" s="279"/>
      <c r="AR99" s="279"/>
      <c r="AS99" s="279"/>
      <c r="AT99" s="279"/>
      <c r="AU99" s="280"/>
      <c r="AV99" s="201">
        <v>38</v>
      </c>
      <c r="AW99" s="199"/>
      <c r="BJ99" s="153">
        <v>20</v>
      </c>
      <c r="BK99" s="278" t="s">
        <v>56</v>
      </c>
      <c r="BL99" s="279"/>
      <c r="BM99" s="279"/>
      <c r="BN99" s="279"/>
      <c r="BO99" s="279"/>
      <c r="BP99" s="280"/>
      <c r="BQ99" s="200">
        <v>28</v>
      </c>
      <c r="BR99" s="199"/>
    </row>
    <row r="100" spans="4:132">
      <c r="D100" s="153">
        <v>21</v>
      </c>
      <c r="E100" s="278" t="s">
        <v>108</v>
      </c>
      <c r="F100" s="279"/>
      <c r="G100" s="279"/>
      <c r="H100" s="279"/>
      <c r="I100" s="280"/>
      <c r="J100" s="160">
        <v>52</v>
      </c>
      <c r="K100" s="200"/>
      <c r="M100" s="153">
        <v>21</v>
      </c>
      <c r="N100" s="278" t="s">
        <v>112</v>
      </c>
      <c r="O100" s="279"/>
      <c r="P100" s="279"/>
      <c r="Q100" s="279"/>
      <c r="R100" s="280"/>
      <c r="S100" s="160">
        <v>60</v>
      </c>
      <c r="T100" s="200"/>
      <c r="V100" s="153">
        <v>20</v>
      </c>
      <c r="W100" s="278" t="s">
        <v>108</v>
      </c>
      <c r="X100" s="279"/>
      <c r="Y100" s="279"/>
      <c r="Z100" s="279"/>
      <c r="AA100" s="280"/>
      <c r="AB100" s="160">
        <v>50</v>
      </c>
      <c r="AC100" s="200"/>
      <c r="AE100" s="153">
        <v>20</v>
      </c>
      <c r="AF100" s="278" t="s">
        <v>108</v>
      </c>
      <c r="AG100" s="279"/>
      <c r="AH100" s="279"/>
      <c r="AI100" s="279"/>
      <c r="AJ100" s="280"/>
      <c r="AK100" s="201">
        <v>54</v>
      </c>
      <c r="AL100" s="200"/>
      <c r="AO100" s="153">
        <v>21</v>
      </c>
      <c r="AP100" s="278" t="s">
        <v>150</v>
      </c>
      <c r="AQ100" s="279"/>
      <c r="AR100" s="279"/>
      <c r="AS100" s="279"/>
      <c r="AT100" s="279"/>
      <c r="AU100" s="280"/>
      <c r="AV100" s="201">
        <v>36</v>
      </c>
      <c r="AW100" s="199"/>
      <c r="BJ100" s="153">
        <v>21</v>
      </c>
      <c r="BK100" s="278" t="s">
        <v>108</v>
      </c>
      <c r="BL100" s="279"/>
      <c r="BM100" s="279"/>
      <c r="BN100" s="279"/>
      <c r="BO100" s="279"/>
      <c r="BP100" s="280"/>
      <c r="BQ100" s="200">
        <v>27</v>
      </c>
      <c r="BR100" s="199"/>
      <c r="EB100" s="191"/>
    </row>
    <row r="101" spans="4:132">
      <c r="D101" s="289" t="s">
        <v>76</v>
      </c>
      <c r="E101" s="289"/>
      <c r="F101" s="289"/>
      <c r="G101" s="289"/>
      <c r="H101" s="289"/>
      <c r="I101" s="289"/>
      <c r="J101" s="289"/>
      <c r="K101" s="289"/>
      <c r="M101" s="289" t="s">
        <v>76</v>
      </c>
      <c r="N101" s="289"/>
      <c r="O101" s="289"/>
      <c r="P101" s="289"/>
      <c r="Q101" s="289"/>
      <c r="R101" s="289"/>
      <c r="S101" s="289"/>
      <c r="T101" s="289"/>
      <c r="V101" s="289" t="s">
        <v>76</v>
      </c>
      <c r="W101" s="289"/>
      <c r="X101" s="289"/>
      <c r="Y101" s="289"/>
      <c r="Z101" s="289"/>
      <c r="AA101" s="289"/>
      <c r="AB101" s="289"/>
      <c r="AC101" s="289"/>
      <c r="AE101" s="289" t="s">
        <v>76</v>
      </c>
      <c r="AF101" s="289"/>
      <c r="AG101" s="289"/>
      <c r="AH101" s="289"/>
      <c r="AI101" s="289"/>
      <c r="AJ101" s="289"/>
      <c r="AK101" s="289"/>
      <c r="AL101" s="289"/>
      <c r="AO101" s="289" t="s">
        <v>76</v>
      </c>
      <c r="AP101" s="289"/>
      <c r="AQ101" s="289"/>
      <c r="AR101" s="289"/>
      <c r="AS101" s="289"/>
      <c r="AT101" s="289"/>
      <c r="AU101" s="289"/>
      <c r="AV101" s="289"/>
      <c r="AW101" s="152"/>
      <c r="BJ101" s="289" t="s">
        <v>76</v>
      </c>
      <c r="BK101" s="289"/>
      <c r="BL101" s="289"/>
      <c r="BM101" s="289"/>
      <c r="BN101" s="289"/>
      <c r="BO101" s="289"/>
      <c r="BP101" s="289"/>
      <c r="BQ101" s="289"/>
      <c r="BR101" s="152"/>
    </row>
    <row r="102" spans="4:132">
      <c r="D102" s="197"/>
      <c r="E102" s="197"/>
      <c r="F102" s="197"/>
      <c r="G102" s="197"/>
      <c r="H102" s="197"/>
      <c r="I102" s="197"/>
      <c r="J102" s="198" t="s">
        <v>31</v>
      </c>
      <c r="K102" s="198" t="s">
        <v>5</v>
      </c>
      <c r="M102" s="197"/>
      <c r="N102" s="197"/>
      <c r="O102" s="197"/>
      <c r="P102" s="197"/>
      <c r="Q102" s="197"/>
      <c r="R102" s="197"/>
      <c r="S102" s="198" t="s">
        <v>31</v>
      </c>
      <c r="T102" s="198" t="s">
        <v>5</v>
      </c>
      <c r="V102" s="197"/>
      <c r="W102" s="197"/>
      <c r="X102" s="197"/>
      <c r="Y102" s="197"/>
      <c r="Z102" s="197"/>
      <c r="AA102" s="197"/>
      <c r="AB102" s="198" t="s">
        <v>31</v>
      </c>
      <c r="AC102" s="198" t="s">
        <v>5</v>
      </c>
      <c r="AE102" s="197"/>
      <c r="AF102" s="197"/>
      <c r="AG102" s="197"/>
      <c r="AH102" s="197"/>
      <c r="AI102" s="197"/>
      <c r="AJ102" s="197"/>
      <c r="AK102" s="198" t="s">
        <v>31</v>
      </c>
      <c r="AL102" s="198" t="s">
        <v>5</v>
      </c>
      <c r="AO102" s="197"/>
      <c r="AP102" s="197"/>
      <c r="AQ102" s="197"/>
      <c r="AR102" s="197"/>
      <c r="AS102" s="197"/>
      <c r="AT102" s="197"/>
      <c r="AU102" s="197"/>
      <c r="AV102" s="198" t="s">
        <v>31</v>
      </c>
      <c r="AW102" s="198" t="s">
        <v>5</v>
      </c>
      <c r="BJ102" s="197"/>
      <c r="BK102" s="197"/>
      <c r="BL102" s="197"/>
      <c r="BM102" s="197"/>
      <c r="BN102" s="197"/>
      <c r="BO102" s="197"/>
      <c r="BP102" s="197"/>
      <c r="BQ102" s="198" t="s">
        <v>31</v>
      </c>
      <c r="BR102" s="198" t="s">
        <v>5</v>
      </c>
      <c r="EB102" s="196"/>
    </row>
    <row r="103" spans="4:132">
      <c r="D103" s="153">
        <v>1</v>
      </c>
      <c r="E103" s="278" t="s">
        <v>63</v>
      </c>
      <c r="F103" s="279"/>
      <c r="G103" s="279"/>
      <c r="H103" s="279"/>
      <c r="I103" s="280"/>
      <c r="J103" s="170">
        <v>68</v>
      </c>
      <c r="K103" s="200">
        <v>118</v>
      </c>
      <c r="M103" s="153">
        <v>1</v>
      </c>
      <c r="N103" s="161" t="s">
        <v>87</v>
      </c>
      <c r="O103" s="157"/>
      <c r="P103" s="157"/>
      <c r="Q103" s="157"/>
      <c r="R103" s="160"/>
      <c r="S103" s="160">
        <v>72</v>
      </c>
      <c r="T103" s="160">
        <v>120</v>
      </c>
      <c r="V103" s="221">
        <v>1</v>
      </c>
      <c r="W103" s="161" t="s">
        <v>109</v>
      </c>
      <c r="X103" s="157"/>
      <c r="Y103" s="157"/>
      <c r="Z103" s="157"/>
      <c r="AA103" s="160"/>
      <c r="AB103" s="160">
        <v>74</v>
      </c>
      <c r="AC103" s="160">
        <v>124</v>
      </c>
      <c r="AE103" s="153">
        <v>1</v>
      </c>
      <c r="AF103" s="161" t="s">
        <v>109</v>
      </c>
      <c r="AG103" s="157"/>
      <c r="AH103" s="157"/>
      <c r="AI103" s="157"/>
      <c r="AJ103" s="160"/>
      <c r="AK103" s="160">
        <v>76</v>
      </c>
      <c r="AL103" s="160">
        <v>126</v>
      </c>
      <c r="AO103" s="153">
        <v>1</v>
      </c>
      <c r="AP103" s="161" t="s">
        <v>49</v>
      </c>
      <c r="AQ103" s="157"/>
      <c r="AR103" s="157"/>
      <c r="AS103" s="157"/>
      <c r="AT103" s="157"/>
      <c r="AU103" s="157"/>
      <c r="AV103" s="170">
        <v>72</v>
      </c>
      <c r="AW103" s="170">
        <v>120</v>
      </c>
      <c r="BJ103" s="153">
        <v>1</v>
      </c>
      <c r="BK103" s="161" t="s">
        <v>109</v>
      </c>
      <c r="BL103" s="157"/>
      <c r="BM103" s="157"/>
      <c r="BN103" s="157"/>
      <c r="BO103" s="157"/>
      <c r="BP103" s="157"/>
      <c r="BQ103" s="200">
        <v>35</v>
      </c>
      <c r="BR103" s="200">
        <v>60</v>
      </c>
    </row>
    <row r="104" spans="4:132">
      <c r="D104" s="153">
        <v>2</v>
      </c>
      <c r="E104" s="278" t="s">
        <v>62</v>
      </c>
      <c r="F104" s="279"/>
      <c r="G104" s="279"/>
      <c r="H104" s="279"/>
      <c r="I104" s="280"/>
      <c r="J104" s="170">
        <v>68</v>
      </c>
      <c r="K104" s="200">
        <v>116</v>
      </c>
      <c r="M104" s="219">
        <v>2</v>
      </c>
      <c r="N104" s="161" t="s">
        <v>62</v>
      </c>
      <c r="O104" s="157"/>
      <c r="P104" s="157"/>
      <c r="Q104" s="157"/>
      <c r="R104" s="160"/>
      <c r="S104" s="160">
        <v>70</v>
      </c>
      <c r="T104" s="160">
        <v>118</v>
      </c>
      <c r="V104" s="221">
        <v>1</v>
      </c>
      <c r="W104" s="161" t="s">
        <v>51</v>
      </c>
      <c r="X104" s="157"/>
      <c r="Y104" s="157"/>
      <c r="Z104" s="157"/>
      <c r="AA104" s="160"/>
      <c r="AB104" s="160">
        <v>74</v>
      </c>
      <c r="AC104" s="160">
        <v>124</v>
      </c>
      <c r="AE104" s="153">
        <v>2</v>
      </c>
      <c r="AF104" s="161" t="s">
        <v>51</v>
      </c>
      <c r="AG104" s="157"/>
      <c r="AH104" s="157"/>
      <c r="AI104" s="157"/>
      <c r="AJ104" s="160"/>
      <c r="AK104" s="160">
        <v>76</v>
      </c>
      <c r="AL104" s="160">
        <v>124</v>
      </c>
      <c r="AO104" s="153">
        <v>2</v>
      </c>
      <c r="AP104" s="161" t="s">
        <v>55</v>
      </c>
      <c r="AQ104" s="157"/>
      <c r="AR104" s="157"/>
      <c r="AS104" s="157"/>
      <c r="AT104" s="157"/>
      <c r="AU104" s="157"/>
      <c r="AV104" s="170">
        <v>72</v>
      </c>
      <c r="AW104" s="170">
        <v>118</v>
      </c>
      <c r="BJ104" s="153">
        <v>2</v>
      </c>
      <c r="BK104" s="161" t="s">
        <v>62</v>
      </c>
      <c r="BL104" s="157"/>
      <c r="BM104" s="157"/>
      <c r="BN104" s="157"/>
      <c r="BO104" s="157"/>
      <c r="BP104" s="157"/>
      <c r="BQ104" s="200">
        <v>35</v>
      </c>
      <c r="BR104" s="200">
        <v>59</v>
      </c>
    </row>
    <row r="105" spans="4:132">
      <c r="D105" s="153">
        <v>3</v>
      </c>
      <c r="E105" s="278" t="s">
        <v>109</v>
      </c>
      <c r="F105" s="279"/>
      <c r="G105" s="279"/>
      <c r="H105" s="279"/>
      <c r="I105" s="280"/>
      <c r="J105" s="170">
        <v>68</v>
      </c>
      <c r="K105" s="200">
        <v>114</v>
      </c>
      <c r="M105" s="219">
        <v>2</v>
      </c>
      <c r="N105" s="161" t="s">
        <v>109</v>
      </c>
      <c r="O105" s="157"/>
      <c r="P105" s="157"/>
      <c r="Q105" s="157"/>
      <c r="R105" s="160"/>
      <c r="S105" s="160">
        <v>70</v>
      </c>
      <c r="T105" s="160">
        <v>118</v>
      </c>
      <c r="V105" s="153">
        <v>3</v>
      </c>
      <c r="W105" s="161" t="s">
        <v>62</v>
      </c>
      <c r="X105" s="157"/>
      <c r="Y105" s="157"/>
      <c r="Z105" s="157"/>
      <c r="AA105" s="160"/>
      <c r="AB105" s="160">
        <v>74</v>
      </c>
      <c r="AC105" s="160">
        <v>122</v>
      </c>
      <c r="AE105" s="219">
        <v>3</v>
      </c>
      <c r="AF105" s="161" t="s">
        <v>62</v>
      </c>
      <c r="AG105" s="157"/>
      <c r="AH105" s="157"/>
      <c r="AI105" s="157"/>
      <c r="AJ105" s="160"/>
      <c r="AK105" s="160">
        <v>74</v>
      </c>
      <c r="AL105" s="160">
        <v>122</v>
      </c>
      <c r="AO105" s="219">
        <v>3</v>
      </c>
      <c r="AP105" s="161" t="s">
        <v>61</v>
      </c>
      <c r="AQ105" s="157"/>
      <c r="AR105" s="157"/>
      <c r="AS105" s="157"/>
      <c r="AT105" s="157"/>
      <c r="AU105" s="157"/>
      <c r="AV105" s="170">
        <v>68</v>
      </c>
      <c r="AW105" s="170">
        <v>116</v>
      </c>
      <c r="BJ105" s="219">
        <v>3</v>
      </c>
      <c r="BK105" s="161" t="s">
        <v>61</v>
      </c>
      <c r="BL105" s="157"/>
      <c r="BM105" s="157"/>
      <c r="BN105" s="157"/>
      <c r="BO105" s="157"/>
      <c r="BP105" s="157"/>
      <c r="BQ105" s="200">
        <v>33</v>
      </c>
      <c r="BR105" s="200">
        <v>58</v>
      </c>
    </row>
    <row r="106" spans="4:132">
      <c r="D106" s="153">
        <v>4</v>
      </c>
      <c r="E106" s="278" t="s">
        <v>49</v>
      </c>
      <c r="F106" s="279"/>
      <c r="G106" s="279"/>
      <c r="H106" s="279"/>
      <c r="I106" s="280"/>
      <c r="J106" s="170">
        <v>68</v>
      </c>
      <c r="K106" s="200">
        <v>112</v>
      </c>
      <c r="M106" s="219">
        <v>2</v>
      </c>
      <c r="N106" s="161" t="s">
        <v>55</v>
      </c>
      <c r="O106" s="157"/>
      <c r="P106" s="157"/>
      <c r="Q106" s="157"/>
      <c r="R106" s="160"/>
      <c r="S106" s="160">
        <v>72</v>
      </c>
      <c r="T106" s="160">
        <v>118</v>
      </c>
      <c r="V106" s="221">
        <v>4</v>
      </c>
      <c r="W106" s="161" t="s">
        <v>61</v>
      </c>
      <c r="X106" s="157"/>
      <c r="Y106" s="157"/>
      <c r="Z106" s="157"/>
      <c r="AA106" s="160"/>
      <c r="AB106" s="160">
        <v>68</v>
      </c>
      <c r="AC106" s="160">
        <v>114</v>
      </c>
      <c r="AE106" s="219">
        <v>3</v>
      </c>
      <c r="AF106" s="161" t="s">
        <v>61</v>
      </c>
      <c r="AG106" s="157"/>
      <c r="AH106" s="157"/>
      <c r="AI106" s="157"/>
      <c r="AJ106" s="160"/>
      <c r="AK106" s="160">
        <v>74</v>
      </c>
      <c r="AL106" s="160">
        <v>122</v>
      </c>
      <c r="AO106" s="219">
        <v>3</v>
      </c>
      <c r="AP106" s="161" t="s">
        <v>63</v>
      </c>
      <c r="AQ106" s="157"/>
      <c r="AR106" s="157"/>
      <c r="AS106" s="157"/>
      <c r="AT106" s="157"/>
      <c r="AU106" s="157"/>
      <c r="AV106" s="170">
        <v>70</v>
      </c>
      <c r="AW106" s="170">
        <v>116</v>
      </c>
      <c r="BJ106" s="219">
        <v>3</v>
      </c>
      <c r="BK106" s="161" t="s">
        <v>51</v>
      </c>
      <c r="BL106" s="157"/>
      <c r="BM106" s="157"/>
      <c r="BN106" s="157"/>
      <c r="BO106" s="157"/>
      <c r="BP106" s="157"/>
      <c r="BQ106" s="200">
        <v>34</v>
      </c>
      <c r="BR106" s="200">
        <v>58</v>
      </c>
    </row>
    <row r="107" spans="4:132">
      <c r="D107" s="153">
        <v>5</v>
      </c>
      <c r="E107" s="278" t="s">
        <v>61</v>
      </c>
      <c r="F107" s="279"/>
      <c r="G107" s="279"/>
      <c r="H107" s="279"/>
      <c r="I107" s="280"/>
      <c r="J107" s="170">
        <v>66</v>
      </c>
      <c r="K107" s="200">
        <v>110</v>
      </c>
      <c r="M107" s="219">
        <v>2</v>
      </c>
      <c r="N107" s="161" t="s">
        <v>51</v>
      </c>
      <c r="O107" s="157"/>
      <c r="P107" s="157"/>
      <c r="Q107" s="157"/>
      <c r="R107" s="160"/>
      <c r="S107" s="160">
        <v>72</v>
      </c>
      <c r="T107" s="160">
        <v>118</v>
      </c>
      <c r="V107" s="221">
        <v>4</v>
      </c>
      <c r="W107" s="161" t="s">
        <v>87</v>
      </c>
      <c r="X107" s="157"/>
      <c r="Y107" s="157"/>
      <c r="Z107" s="157"/>
      <c r="AA107" s="160"/>
      <c r="AB107" s="160">
        <v>68</v>
      </c>
      <c r="AC107" s="160">
        <v>114</v>
      </c>
      <c r="AE107" s="153">
        <v>5</v>
      </c>
      <c r="AF107" s="161" t="s">
        <v>49</v>
      </c>
      <c r="AG107" s="157"/>
      <c r="AH107" s="157"/>
      <c r="AI107" s="157"/>
      <c r="AJ107" s="160"/>
      <c r="AK107" s="160">
        <v>74</v>
      </c>
      <c r="AL107" s="160">
        <v>120</v>
      </c>
      <c r="AO107" s="221">
        <v>5</v>
      </c>
      <c r="AP107" s="161" t="s">
        <v>62</v>
      </c>
      <c r="AQ107" s="157"/>
      <c r="AR107" s="157"/>
      <c r="AS107" s="157"/>
      <c r="AT107" s="157"/>
      <c r="AU107" s="157"/>
      <c r="AV107" s="170">
        <v>68</v>
      </c>
      <c r="AW107" s="170">
        <v>110</v>
      </c>
      <c r="BJ107" s="153">
        <v>5</v>
      </c>
      <c r="BK107" s="161" t="s">
        <v>63</v>
      </c>
      <c r="BL107" s="157"/>
      <c r="BM107" s="157"/>
      <c r="BN107" s="157"/>
      <c r="BO107" s="157"/>
      <c r="BP107" s="157"/>
      <c r="BQ107" s="200">
        <v>32</v>
      </c>
      <c r="BR107" s="200">
        <v>57</v>
      </c>
    </row>
    <row r="108" spans="4:132">
      <c r="D108" s="153">
        <v>6</v>
      </c>
      <c r="E108" s="278" t="s">
        <v>51</v>
      </c>
      <c r="F108" s="279"/>
      <c r="G108" s="279"/>
      <c r="H108" s="279"/>
      <c r="I108" s="280"/>
      <c r="J108" s="170">
        <v>64</v>
      </c>
      <c r="K108" s="200">
        <v>106</v>
      </c>
      <c r="M108" s="219">
        <v>2</v>
      </c>
      <c r="N108" s="161" t="s">
        <v>89</v>
      </c>
      <c r="O108" s="157"/>
      <c r="P108" s="157"/>
      <c r="Q108" s="157"/>
      <c r="R108" s="160"/>
      <c r="S108" s="160">
        <v>70</v>
      </c>
      <c r="T108" s="160">
        <v>118</v>
      </c>
      <c r="V108" s="219">
        <v>6</v>
      </c>
      <c r="W108" s="161" t="s">
        <v>111</v>
      </c>
      <c r="X108" s="157"/>
      <c r="Y108" s="157"/>
      <c r="Z108" s="157"/>
      <c r="AA108" s="160"/>
      <c r="AB108" s="160">
        <v>68</v>
      </c>
      <c r="AC108" s="160">
        <v>110</v>
      </c>
      <c r="AE108" s="153">
        <v>6</v>
      </c>
      <c r="AF108" s="161" t="s">
        <v>87</v>
      </c>
      <c r="AG108" s="157"/>
      <c r="AH108" s="157"/>
      <c r="AI108" s="157"/>
      <c r="AJ108" s="160"/>
      <c r="AK108" s="160">
        <v>72</v>
      </c>
      <c r="AL108" s="160">
        <v>118</v>
      </c>
      <c r="AO108" s="221">
        <v>5</v>
      </c>
      <c r="AP108" s="161" t="s">
        <v>109</v>
      </c>
      <c r="AQ108" s="157"/>
      <c r="AR108" s="157"/>
      <c r="AS108" s="157"/>
      <c r="AT108" s="157"/>
      <c r="AU108" s="157"/>
      <c r="AV108" s="170">
        <v>64</v>
      </c>
      <c r="AW108" s="170">
        <v>110</v>
      </c>
      <c r="BJ108" s="219">
        <v>6</v>
      </c>
      <c r="BK108" s="161" t="s">
        <v>87</v>
      </c>
      <c r="BL108" s="157"/>
      <c r="BM108" s="157"/>
      <c r="BN108" s="157"/>
      <c r="BO108" s="157"/>
      <c r="BP108" s="157"/>
      <c r="BQ108" s="200">
        <v>34</v>
      </c>
      <c r="BR108" s="200">
        <v>56</v>
      </c>
    </row>
    <row r="109" spans="4:132">
      <c r="D109" s="153">
        <v>7</v>
      </c>
      <c r="E109" s="278" t="s">
        <v>87</v>
      </c>
      <c r="F109" s="279"/>
      <c r="G109" s="279"/>
      <c r="H109" s="279"/>
      <c r="I109" s="280"/>
      <c r="J109" s="170">
        <v>64</v>
      </c>
      <c r="K109" s="200">
        <v>102</v>
      </c>
      <c r="M109" s="153">
        <v>7</v>
      </c>
      <c r="N109" s="161" t="s">
        <v>49</v>
      </c>
      <c r="O109" s="157"/>
      <c r="P109" s="157"/>
      <c r="Q109" s="157"/>
      <c r="R109" s="160"/>
      <c r="S109" s="160">
        <v>68</v>
      </c>
      <c r="T109" s="160">
        <v>116</v>
      </c>
      <c r="V109" s="219">
        <v>6</v>
      </c>
      <c r="W109" s="161" t="s">
        <v>63</v>
      </c>
      <c r="X109" s="157"/>
      <c r="Y109" s="157"/>
      <c r="Z109" s="157"/>
      <c r="AA109" s="160"/>
      <c r="AB109" s="160">
        <v>64</v>
      </c>
      <c r="AC109" s="160">
        <v>110</v>
      </c>
      <c r="AE109" s="153">
        <v>7</v>
      </c>
      <c r="AF109" s="161" t="s">
        <v>63</v>
      </c>
      <c r="AG109" s="157"/>
      <c r="AH109" s="157"/>
      <c r="AI109" s="157"/>
      <c r="AJ109" s="160"/>
      <c r="AK109" s="160">
        <v>70</v>
      </c>
      <c r="AL109" s="160">
        <v>116</v>
      </c>
      <c r="AO109" s="219">
        <v>7</v>
      </c>
      <c r="AP109" s="161" t="s">
        <v>87</v>
      </c>
      <c r="AQ109" s="157"/>
      <c r="AR109" s="157"/>
      <c r="AS109" s="157"/>
      <c r="AT109" s="157"/>
      <c r="AU109" s="157"/>
      <c r="AV109" s="170">
        <v>70</v>
      </c>
      <c r="AW109" s="170">
        <v>106</v>
      </c>
      <c r="BJ109" s="219">
        <v>6</v>
      </c>
      <c r="BK109" s="161" t="s">
        <v>55</v>
      </c>
      <c r="BL109" s="157"/>
      <c r="BM109" s="157"/>
      <c r="BN109" s="157"/>
      <c r="BO109" s="157"/>
      <c r="BP109" s="157"/>
      <c r="BQ109" s="200">
        <v>33</v>
      </c>
      <c r="BR109" s="200">
        <v>56</v>
      </c>
    </row>
    <row r="110" spans="4:132">
      <c r="D110" s="153">
        <v>8</v>
      </c>
      <c r="E110" s="278" t="s">
        <v>89</v>
      </c>
      <c r="F110" s="279"/>
      <c r="G110" s="279"/>
      <c r="H110" s="279"/>
      <c r="I110" s="280"/>
      <c r="J110" s="170">
        <v>62</v>
      </c>
      <c r="K110" s="200">
        <v>98</v>
      </c>
      <c r="M110" s="153">
        <v>8</v>
      </c>
      <c r="N110" s="161" t="s">
        <v>111</v>
      </c>
      <c r="O110" s="157"/>
      <c r="P110" s="157"/>
      <c r="Q110" s="157"/>
      <c r="R110" s="160"/>
      <c r="S110" s="160">
        <v>66</v>
      </c>
      <c r="T110" s="160">
        <v>110</v>
      </c>
      <c r="V110" s="221">
        <v>8</v>
      </c>
      <c r="W110" s="161" t="s">
        <v>55</v>
      </c>
      <c r="X110" s="157"/>
      <c r="Y110" s="157"/>
      <c r="Z110" s="157"/>
      <c r="AA110" s="160"/>
      <c r="AB110" s="160">
        <v>62</v>
      </c>
      <c r="AC110" s="160">
        <v>106</v>
      </c>
      <c r="AE110" s="153">
        <v>8</v>
      </c>
      <c r="AF110" s="161" t="s">
        <v>55</v>
      </c>
      <c r="AG110" s="157"/>
      <c r="AH110" s="157"/>
      <c r="AI110" s="157"/>
      <c r="AJ110" s="160"/>
      <c r="AK110" s="160">
        <v>70</v>
      </c>
      <c r="AL110" s="160">
        <v>114</v>
      </c>
      <c r="AO110" s="219">
        <v>7</v>
      </c>
      <c r="AP110" s="161" t="s">
        <v>51</v>
      </c>
      <c r="AQ110" s="157"/>
      <c r="AR110" s="157"/>
      <c r="AS110" s="157"/>
      <c r="AT110" s="157"/>
      <c r="AU110" s="157"/>
      <c r="AV110" s="170">
        <v>62</v>
      </c>
      <c r="AW110" s="170">
        <v>106</v>
      </c>
      <c r="BJ110" s="153">
        <v>8</v>
      </c>
      <c r="BK110" s="161" t="s">
        <v>49</v>
      </c>
      <c r="BL110" s="157"/>
      <c r="BM110" s="157"/>
      <c r="BN110" s="157"/>
      <c r="BO110" s="157"/>
      <c r="BP110" s="157"/>
      <c r="BQ110" s="200">
        <v>32</v>
      </c>
      <c r="BR110" s="200">
        <v>55</v>
      </c>
    </row>
    <row r="111" spans="4:132">
      <c r="D111" s="153">
        <v>9</v>
      </c>
      <c r="E111" s="278" t="s">
        <v>55</v>
      </c>
      <c r="F111" s="279"/>
      <c r="G111" s="279"/>
      <c r="H111" s="279"/>
      <c r="I111" s="280"/>
      <c r="J111" s="170">
        <v>60</v>
      </c>
      <c r="K111" s="200">
        <v>94</v>
      </c>
      <c r="M111" s="219">
        <v>9</v>
      </c>
      <c r="N111" s="161" t="s">
        <v>61</v>
      </c>
      <c r="O111" s="157"/>
      <c r="P111" s="157"/>
      <c r="Q111" s="157"/>
      <c r="R111" s="160"/>
      <c r="S111" s="160">
        <v>62</v>
      </c>
      <c r="T111" s="160">
        <v>104</v>
      </c>
      <c r="V111" s="221">
        <v>8</v>
      </c>
      <c r="W111" s="161" t="s">
        <v>49</v>
      </c>
      <c r="X111" s="157"/>
      <c r="Y111" s="157"/>
      <c r="Z111" s="157"/>
      <c r="AA111" s="160"/>
      <c r="AB111" s="160">
        <v>58</v>
      </c>
      <c r="AC111" s="160">
        <v>106</v>
      </c>
      <c r="AE111" s="153">
        <v>9</v>
      </c>
      <c r="AF111" s="161" t="s">
        <v>89</v>
      </c>
      <c r="AG111" s="157"/>
      <c r="AH111" s="157"/>
      <c r="AI111" s="157"/>
      <c r="AJ111" s="160"/>
      <c r="AK111" s="160">
        <v>68</v>
      </c>
      <c r="AL111" s="160">
        <v>110</v>
      </c>
      <c r="AO111" s="219">
        <v>7</v>
      </c>
      <c r="AP111" s="161" t="s">
        <v>111</v>
      </c>
      <c r="AQ111" s="157"/>
      <c r="AR111" s="157"/>
      <c r="AS111" s="157"/>
      <c r="AT111" s="157"/>
      <c r="AU111" s="157"/>
      <c r="AV111" s="170">
        <v>64</v>
      </c>
      <c r="AW111" s="170">
        <v>106</v>
      </c>
      <c r="BJ111" s="153">
        <v>9</v>
      </c>
      <c r="BK111" s="161" t="s">
        <v>89</v>
      </c>
      <c r="BL111" s="157"/>
      <c r="BM111" s="157"/>
      <c r="BN111" s="157"/>
      <c r="BO111" s="157"/>
      <c r="BP111" s="157"/>
      <c r="BQ111" s="200">
        <v>32</v>
      </c>
      <c r="BR111" s="200">
        <v>54</v>
      </c>
    </row>
    <row r="112" spans="4:132">
      <c r="D112" s="153">
        <v>10</v>
      </c>
      <c r="E112" s="278" t="s">
        <v>111</v>
      </c>
      <c r="F112" s="279"/>
      <c r="G112" s="279"/>
      <c r="H112" s="279"/>
      <c r="I112" s="280"/>
      <c r="J112" s="170">
        <v>60</v>
      </c>
      <c r="K112" s="200">
        <v>92</v>
      </c>
      <c r="M112" s="219">
        <v>9</v>
      </c>
      <c r="N112" s="161" t="s">
        <v>63</v>
      </c>
      <c r="O112" s="157"/>
      <c r="P112" s="157"/>
      <c r="Q112" s="157"/>
      <c r="R112" s="160"/>
      <c r="S112" s="160">
        <v>60</v>
      </c>
      <c r="T112" s="160">
        <v>104</v>
      </c>
      <c r="V112" s="153">
        <v>10</v>
      </c>
      <c r="W112" s="161" t="s">
        <v>89</v>
      </c>
      <c r="X112" s="157"/>
      <c r="Y112" s="157"/>
      <c r="Z112" s="157"/>
      <c r="AA112" s="160"/>
      <c r="AB112" s="160">
        <v>62</v>
      </c>
      <c r="AC112" s="160">
        <v>104</v>
      </c>
      <c r="AE112" s="153">
        <v>10</v>
      </c>
      <c r="AF112" s="161" t="s">
        <v>111</v>
      </c>
      <c r="AG112" s="157"/>
      <c r="AH112" s="157"/>
      <c r="AI112" s="157"/>
      <c r="AJ112" s="160"/>
      <c r="AK112" s="160">
        <v>66</v>
      </c>
      <c r="AL112" s="160">
        <v>106</v>
      </c>
      <c r="AO112" s="153">
        <v>10</v>
      </c>
      <c r="AP112" s="161" t="s">
        <v>89</v>
      </c>
      <c r="AQ112" s="157"/>
      <c r="AR112" s="157"/>
      <c r="AS112" s="157"/>
      <c r="AT112" s="157"/>
      <c r="AU112" s="157"/>
      <c r="AV112" s="170">
        <v>60</v>
      </c>
      <c r="AW112" s="170">
        <v>98</v>
      </c>
      <c r="BJ112" s="153">
        <v>10</v>
      </c>
      <c r="BK112" s="161" t="s">
        <v>111</v>
      </c>
      <c r="BL112" s="157"/>
      <c r="BM112" s="157"/>
      <c r="BN112" s="157"/>
      <c r="BO112" s="157"/>
      <c r="BP112" s="157"/>
      <c r="BQ112" s="200">
        <v>31</v>
      </c>
      <c r="BR112" s="200">
        <v>52</v>
      </c>
    </row>
    <row r="113" spans="3:132">
      <c r="D113" s="274">
        <v>9</v>
      </c>
      <c r="E113" s="278" t="s">
        <v>107</v>
      </c>
      <c r="F113" s="279"/>
      <c r="G113" s="279"/>
      <c r="H113" s="279"/>
      <c r="I113" s="280"/>
      <c r="J113" s="160">
        <v>60</v>
      </c>
      <c r="K113" s="200"/>
      <c r="M113" s="274">
        <v>7</v>
      </c>
      <c r="N113" s="278" t="s">
        <v>90</v>
      </c>
      <c r="O113" s="279"/>
      <c r="P113" s="279"/>
      <c r="Q113" s="279"/>
      <c r="R113" s="280"/>
      <c r="S113" s="160">
        <v>68</v>
      </c>
      <c r="T113" s="200"/>
      <c r="V113" s="274">
        <v>4</v>
      </c>
      <c r="W113" s="278" t="s">
        <v>110</v>
      </c>
      <c r="X113" s="279"/>
      <c r="Y113" s="279"/>
      <c r="Z113" s="279"/>
      <c r="AA113" s="280"/>
      <c r="AB113" s="160">
        <v>68</v>
      </c>
      <c r="AC113" s="200"/>
      <c r="AE113" s="153">
        <v>11</v>
      </c>
      <c r="AF113" s="278" t="s">
        <v>47</v>
      </c>
      <c r="AG113" s="279"/>
      <c r="AH113" s="279"/>
      <c r="AI113" s="279"/>
      <c r="AJ113" s="280"/>
      <c r="AK113" s="160">
        <v>64</v>
      </c>
      <c r="AL113" s="199"/>
      <c r="AO113" s="274">
        <v>7</v>
      </c>
      <c r="AP113" s="278" t="s">
        <v>47</v>
      </c>
      <c r="AQ113" s="279"/>
      <c r="AR113" s="279"/>
      <c r="AS113" s="279"/>
      <c r="AT113" s="279"/>
      <c r="AU113" s="280"/>
      <c r="AV113" s="201">
        <v>66</v>
      </c>
      <c r="AW113" s="199"/>
      <c r="BJ113" s="274">
        <v>7</v>
      </c>
      <c r="BK113" s="278" t="s">
        <v>112</v>
      </c>
      <c r="BL113" s="279"/>
      <c r="BM113" s="279"/>
      <c r="BN113" s="279"/>
      <c r="BO113" s="279"/>
      <c r="BP113" s="280"/>
      <c r="BQ113" s="200">
        <v>32</v>
      </c>
      <c r="BR113" s="153"/>
    </row>
    <row r="114" spans="3:132">
      <c r="D114" s="153">
        <v>12</v>
      </c>
      <c r="E114" s="278" t="s">
        <v>47</v>
      </c>
      <c r="F114" s="279"/>
      <c r="G114" s="279"/>
      <c r="H114" s="279"/>
      <c r="I114" s="280"/>
      <c r="J114" s="160">
        <v>58</v>
      </c>
      <c r="K114" s="200"/>
      <c r="M114" s="274">
        <v>9</v>
      </c>
      <c r="N114" s="278" t="s">
        <v>47</v>
      </c>
      <c r="O114" s="279"/>
      <c r="P114" s="279"/>
      <c r="Q114" s="279"/>
      <c r="R114" s="280"/>
      <c r="S114" s="160">
        <v>66</v>
      </c>
      <c r="T114" s="200"/>
      <c r="V114" s="274">
        <v>8</v>
      </c>
      <c r="W114" s="278" t="s">
        <v>150</v>
      </c>
      <c r="X114" s="279"/>
      <c r="Y114" s="279"/>
      <c r="Z114" s="279"/>
      <c r="AA114" s="280"/>
      <c r="AB114" s="160">
        <v>66</v>
      </c>
      <c r="AC114" s="200"/>
      <c r="AE114" s="153">
        <v>11</v>
      </c>
      <c r="AF114" s="278" t="s">
        <v>110</v>
      </c>
      <c r="AG114" s="279"/>
      <c r="AH114" s="279"/>
      <c r="AI114" s="279"/>
      <c r="AJ114" s="280"/>
      <c r="AK114" s="160">
        <v>64</v>
      </c>
      <c r="AL114" s="199"/>
      <c r="AO114" s="274">
        <v>8</v>
      </c>
      <c r="AP114" s="278" t="s">
        <v>149</v>
      </c>
      <c r="AQ114" s="279"/>
      <c r="AR114" s="279"/>
      <c r="AS114" s="279"/>
      <c r="AT114" s="279"/>
      <c r="AU114" s="280"/>
      <c r="AV114" s="201">
        <v>64</v>
      </c>
      <c r="AW114" s="199"/>
      <c r="BJ114" s="153">
        <v>11</v>
      </c>
      <c r="BK114" s="278" t="s">
        <v>47</v>
      </c>
      <c r="BL114" s="279"/>
      <c r="BM114" s="279"/>
      <c r="BN114" s="279"/>
      <c r="BO114" s="279"/>
      <c r="BP114" s="280"/>
      <c r="BQ114" s="200">
        <v>31</v>
      </c>
      <c r="BR114" s="153"/>
    </row>
    <row r="115" spans="3:132">
      <c r="D115" s="153">
        <v>12</v>
      </c>
      <c r="E115" s="278" t="s">
        <v>110</v>
      </c>
      <c r="F115" s="279"/>
      <c r="G115" s="279"/>
      <c r="H115" s="279"/>
      <c r="I115" s="280"/>
      <c r="J115" s="160">
        <v>58</v>
      </c>
      <c r="K115" s="200"/>
      <c r="M115" s="274">
        <v>9</v>
      </c>
      <c r="N115" s="278" t="s">
        <v>112</v>
      </c>
      <c r="O115" s="279"/>
      <c r="P115" s="279"/>
      <c r="Q115" s="279"/>
      <c r="R115" s="280"/>
      <c r="S115" s="160">
        <v>66</v>
      </c>
      <c r="T115" s="200"/>
      <c r="V115" s="274">
        <v>10</v>
      </c>
      <c r="W115" s="278" t="s">
        <v>47</v>
      </c>
      <c r="X115" s="279"/>
      <c r="Y115" s="279"/>
      <c r="Z115" s="279"/>
      <c r="AA115" s="280"/>
      <c r="AB115" s="160">
        <v>62</v>
      </c>
      <c r="AC115" s="200"/>
      <c r="AE115" s="153">
        <v>11</v>
      </c>
      <c r="AF115" s="278" t="s">
        <v>112</v>
      </c>
      <c r="AG115" s="279"/>
      <c r="AH115" s="279"/>
      <c r="AI115" s="279"/>
      <c r="AJ115" s="280"/>
      <c r="AK115" s="160">
        <v>64</v>
      </c>
      <c r="AL115" s="200"/>
      <c r="AO115" s="153">
        <v>12</v>
      </c>
      <c r="AP115" s="278" t="s">
        <v>112</v>
      </c>
      <c r="AQ115" s="279"/>
      <c r="AR115" s="279"/>
      <c r="AS115" s="279"/>
      <c r="AT115" s="279"/>
      <c r="AU115" s="280"/>
      <c r="AV115" s="201">
        <v>60</v>
      </c>
      <c r="AW115" s="199"/>
      <c r="BJ115" s="153">
        <v>11</v>
      </c>
      <c r="BK115" s="278" t="s">
        <v>149</v>
      </c>
      <c r="BL115" s="279"/>
      <c r="BM115" s="279"/>
      <c r="BN115" s="279"/>
      <c r="BO115" s="279"/>
      <c r="BP115" s="280"/>
      <c r="BQ115" s="200">
        <v>31</v>
      </c>
      <c r="BR115" s="153"/>
    </row>
    <row r="116" spans="3:132">
      <c r="D116" s="153">
        <v>12</v>
      </c>
      <c r="E116" s="278" t="s">
        <v>112</v>
      </c>
      <c r="F116" s="279"/>
      <c r="G116" s="279"/>
      <c r="H116" s="279"/>
      <c r="I116" s="280"/>
      <c r="J116" s="160">
        <v>58</v>
      </c>
      <c r="K116" s="200"/>
      <c r="M116" s="274">
        <v>9</v>
      </c>
      <c r="N116" s="278" t="s">
        <v>149</v>
      </c>
      <c r="O116" s="279"/>
      <c r="P116" s="279"/>
      <c r="Q116" s="279"/>
      <c r="R116" s="280"/>
      <c r="S116" s="160">
        <v>66</v>
      </c>
      <c r="T116" s="200"/>
      <c r="V116" s="274">
        <v>10</v>
      </c>
      <c r="W116" s="278" t="s">
        <v>112</v>
      </c>
      <c r="X116" s="279"/>
      <c r="Y116" s="279"/>
      <c r="Z116" s="279"/>
      <c r="AA116" s="280"/>
      <c r="AB116" s="160">
        <v>62</v>
      </c>
      <c r="AC116" s="200"/>
      <c r="AE116" s="153">
        <v>11</v>
      </c>
      <c r="AF116" s="278" t="s">
        <v>56</v>
      </c>
      <c r="AG116" s="279"/>
      <c r="AH116" s="279"/>
      <c r="AI116" s="279"/>
      <c r="AJ116" s="280"/>
      <c r="AK116" s="160">
        <v>64</v>
      </c>
      <c r="AL116" s="199"/>
      <c r="AO116" s="153">
        <v>14</v>
      </c>
      <c r="AP116" s="278" t="s">
        <v>56</v>
      </c>
      <c r="AQ116" s="279"/>
      <c r="AR116" s="279"/>
      <c r="AS116" s="279"/>
      <c r="AT116" s="279"/>
      <c r="AU116" s="280"/>
      <c r="AV116" s="201">
        <v>58</v>
      </c>
      <c r="AW116" s="199"/>
      <c r="BJ116" s="153">
        <v>14</v>
      </c>
      <c r="BK116" s="278" t="s">
        <v>110</v>
      </c>
      <c r="BL116" s="279"/>
      <c r="BM116" s="279"/>
      <c r="BN116" s="279"/>
      <c r="BO116" s="279"/>
      <c r="BP116" s="280"/>
      <c r="BQ116" s="200">
        <v>30</v>
      </c>
      <c r="BR116" s="153"/>
    </row>
    <row r="117" spans="3:132">
      <c r="D117" s="153">
        <v>12</v>
      </c>
      <c r="E117" s="278" t="s">
        <v>50</v>
      </c>
      <c r="F117" s="279"/>
      <c r="G117" s="279"/>
      <c r="H117" s="279"/>
      <c r="I117" s="280"/>
      <c r="J117" s="160">
        <v>58</v>
      </c>
      <c r="K117" s="200"/>
      <c r="M117" s="274">
        <v>9</v>
      </c>
      <c r="N117" s="278" t="s">
        <v>150</v>
      </c>
      <c r="O117" s="279"/>
      <c r="P117" s="279"/>
      <c r="Q117" s="279"/>
      <c r="R117" s="280"/>
      <c r="S117" s="160">
        <v>66</v>
      </c>
      <c r="T117" s="200"/>
      <c r="V117" s="153">
        <v>14</v>
      </c>
      <c r="W117" s="278" t="s">
        <v>107</v>
      </c>
      <c r="X117" s="279"/>
      <c r="Y117" s="279"/>
      <c r="Z117" s="279"/>
      <c r="AA117" s="280"/>
      <c r="AB117" s="160">
        <v>60</v>
      </c>
      <c r="AC117" s="200"/>
      <c r="AE117" s="153">
        <v>15</v>
      </c>
      <c r="AF117" s="278" t="s">
        <v>150</v>
      </c>
      <c r="AG117" s="279"/>
      <c r="AH117" s="279"/>
      <c r="AI117" s="279"/>
      <c r="AJ117" s="280"/>
      <c r="AK117" s="160">
        <v>62</v>
      </c>
      <c r="AL117" s="199"/>
      <c r="AO117" s="153">
        <v>15</v>
      </c>
      <c r="AP117" s="278" t="s">
        <v>107</v>
      </c>
      <c r="AQ117" s="279"/>
      <c r="AR117" s="279"/>
      <c r="AS117" s="279"/>
      <c r="AT117" s="279"/>
      <c r="AU117" s="280"/>
      <c r="AV117" s="201">
        <v>54</v>
      </c>
      <c r="AW117" s="199"/>
      <c r="BJ117" s="153">
        <v>14</v>
      </c>
      <c r="BK117" s="278" t="s">
        <v>50</v>
      </c>
      <c r="BL117" s="279"/>
      <c r="BM117" s="279"/>
      <c r="BN117" s="279"/>
      <c r="BO117" s="279"/>
      <c r="BP117" s="280"/>
      <c r="BQ117" s="200">
        <v>30</v>
      </c>
      <c r="BR117" s="153"/>
    </row>
    <row r="118" spans="3:132">
      <c r="D118" s="153">
        <v>16</v>
      </c>
      <c r="E118" s="278" t="s">
        <v>149</v>
      </c>
      <c r="F118" s="279"/>
      <c r="G118" s="279"/>
      <c r="H118" s="279"/>
      <c r="I118" s="280"/>
      <c r="J118" s="160">
        <v>56</v>
      </c>
      <c r="K118" s="200"/>
      <c r="M118" s="153">
        <v>14</v>
      </c>
      <c r="N118" s="278" t="s">
        <v>56</v>
      </c>
      <c r="O118" s="279"/>
      <c r="P118" s="279"/>
      <c r="Q118" s="279"/>
      <c r="R118" s="280"/>
      <c r="S118" s="160">
        <v>64</v>
      </c>
      <c r="T118" s="200"/>
      <c r="V118" s="153">
        <v>15</v>
      </c>
      <c r="W118" s="278" t="s">
        <v>149</v>
      </c>
      <c r="X118" s="279"/>
      <c r="Y118" s="279"/>
      <c r="Z118" s="279"/>
      <c r="AA118" s="280"/>
      <c r="AB118" s="160">
        <v>58</v>
      </c>
      <c r="AC118" s="200"/>
      <c r="AE118" s="153">
        <v>16</v>
      </c>
      <c r="AF118" s="278" t="s">
        <v>149</v>
      </c>
      <c r="AG118" s="279"/>
      <c r="AH118" s="279"/>
      <c r="AI118" s="279"/>
      <c r="AJ118" s="280"/>
      <c r="AK118" s="160">
        <v>60</v>
      </c>
      <c r="AL118" s="199"/>
      <c r="AO118" s="153">
        <v>15</v>
      </c>
      <c r="AP118" s="278" t="s">
        <v>110</v>
      </c>
      <c r="AQ118" s="279"/>
      <c r="AR118" s="279"/>
      <c r="AS118" s="279"/>
      <c r="AT118" s="279"/>
      <c r="AU118" s="280"/>
      <c r="AV118" s="201">
        <v>54</v>
      </c>
      <c r="AW118" s="199"/>
      <c r="BJ118" s="153">
        <v>14</v>
      </c>
      <c r="BK118" s="278" t="s">
        <v>149</v>
      </c>
      <c r="BL118" s="279"/>
      <c r="BM118" s="279"/>
      <c r="BN118" s="279"/>
      <c r="BO118" s="279"/>
      <c r="BP118" s="280"/>
      <c r="BQ118" s="200">
        <v>30</v>
      </c>
      <c r="BR118" s="153"/>
    </row>
    <row r="119" spans="3:132">
      <c r="D119" s="153">
        <v>16</v>
      </c>
      <c r="E119" s="278" t="s">
        <v>150</v>
      </c>
      <c r="F119" s="279"/>
      <c r="G119" s="279"/>
      <c r="H119" s="279"/>
      <c r="I119" s="280"/>
      <c r="J119" s="160">
        <v>56</v>
      </c>
      <c r="K119" s="200"/>
      <c r="M119" s="153">
        <v>14</v>
      </c>
      <c r="N119" s="278" t="s">
        <v>48</v>
      </c>
      <c r="O119" s="279"/>
      <c r="P119" s="279"/>
      <c r="Q119" s="279"/>
      <c r="R119" s="280"/>
      <c r="S119" s="160">
        <v>64</v>
      </c>
      <c r="T119" s="200"/>
      <c r="V119" s="153">
        <v>15</v>
      </c>
      <c r="W119" s="278" t="s">
        <v>56</v>
      </c>
      <c r="X119" s="279"/>
      <c r="Y119" s="279"/>
      <c r="Z119" s="279"/>
      <c r="AA119" s="280"/>
      <c r="AB119" s="160">
        <v>58</v>
      </c>
      <c r="AC119" s="200"/>
      <c r="AE119" s="153">
        <v>16</v>
      </c>
      <c r="AF119" s="278" t="s">
        <v>48</v>
      </c>
      <c r="AG119" s="279"/>
      <c r="AH119" s="279"/>
      <c r="AI119" s="279"/>
      <c r="AJ119" s="280"/>
      <c r="AK119" s="160">
        <v>60</v>
      </c>
      <c r="AL119" s="199"/>
      <c r="AO119" s="153">
        <v>17</v>
      </c>
      <c r="AP119" s="278" t="s">
        <v>50</v>
      </c>
      <c r="AQ119" s="279"/>
      <c r="AR119" s="279"/>
      <c r="AS119" s="279"/>
      <c r="AT119" s="279"/>
      <c r="AU119" s="280"/>
      <c r="AV119" s="201">
        <v>52</v>
      </c>
      <c r="AW119" s="199"/>
      <c r="BJ119" s="153">
        <v>14</v>
      </c>
      <c r="BK119" s="278" t="s">
        <v>150</v>
      </c>
      <c r="BL119" s="279"/>
      <c r="BM119" s="279"/>
      <c r="BN119" s="279"/>
      <c r="BO119" s="279"/>
      <c r="BP119" s="280"/>
      <c r="BQ119" s="200">
        <v>30</v>
      </c>
      <c r="BR119" s="153"/>
    </row>
    <row r="120" spans="3:132">
      <c r="D120" s="153">
        <v>18</v>
      </c>
      <c r="E120" s="278" t="s">
        <v>48</v>
      </c>
      <c r="F120" s="279"/>
      <c r="G120" s="279"/>
      <c r="H120" s="279"/>
      <c r="I120" s="280"/>
      <c r="J120" s="160">
        <v>54</v>
      </c>
      <c r="K120" s="200"/>
      <c r="M120" s="153">
        <v>14</v>
      </c>
      <c r="N120" s="278" t="s">
        <v>107</v>
      </c>
      <c r="O120" s="279"/>
      <c r="P120" s="279"/>
      <c r="Q120" s="279"/>
      <c r="R120" s="280"/>
      <c r="S120" s="160">
        <v>64</v>
      </c>
      <c r="T120" s="200"/>
      <c r="V120" s="153">
        <v>18</v>
      </c>
      <c r="W120" s="278" t="s">
        <v>48</v>
      </c>
      <c r="X120" s="279"/>
      <c r="Y120" s="279"/>
      <c r="Z120" s="279"/>
      <c r="AA120" s="280"/>
      <c r="AB120" s="160">
        <v>56</v>
      </c>
      <c r="AC120" s="200"/>
      <c r="AE120" s="153">
        <v>16</v>
      </c>
      <c r="AF120" s="278" t="s">
        <v>50</v>
      </c>
      <c r="AG120" s="279"/>
      <c r="AH120" s="279"/>
      <c r="AI120" s="279"/>
      <c r="AJ120" s="280"/>
      <c r="AK120" s="160">
        <v>60</v>
      </c>
      <c r="AL120" s="199"/>
      <c r="AO120" s="153">
        <v>18</v>
      </c>
      <c r="AP120" s="278" t="s">
        <v>48</v>
      </c>
      <c r="AQ120" s="279"/>
      <c r="AR120" s="279"/>
      <c r="AS120" s="279"/>
      <c r="AT120" s="279"/>
      <c r="AU120" s="280"/>
      <c r="AV120" s="201">
        <v>50</v>
      </c>
      <c r="AW120" s="199"/>
      <c r="BJ120" s="153">
        <v>18</v>
      </c>
      <c r="BK120" s="278" t="s">
        <v>107</v>
      </c>
      <c r="BL120" s="279"/>
      <c r="BM120" s="279"/>
      <c r="BN120" s="279"/>
      <c r="BO120" s="279"/>
      <c r="BP120" s="280"/>
      <c r="BQ120" s="200">
        <v>29</v>
      </c>
      <c r="BR120" s="153"/>
    </row>
    <row r="121" spans="3:132">
      <c r="D121" s="153">
        <v>18</v>
      </c>
      <c r="E121" s="278" t="s">
        <v>90</v>
      </c>
      <c r="F121" s="279"/>
      <c r="G121" s="279"/>
      <c r="H121" s="279"/>
      <c r="I121" s="280"/>
      <c r="J121" s="160">
        <v>54</v>
      </c>
      <c r="K121" s="200"/>
      <c r="M121" s="153">
        <v>14</v>
      </c>
      <c r="N121" s="278" t="s">
        <v>50</v>
      </c>
      <c r="O121" s="279"/>
      <c r="P121" s="279"/>
      <c r="Q121" s="279"/>
      <c r="R121" s="280"/>
      <c r="S121" s="160">
        <v>64</v>
      </c>
      <c r="T121" s="200"/>
      <c r="V121" s="153">
        <v>18</v>
      </c>
      <c r="W121" s="278" t="s">
        <v>50</v>
      </c>
      <c r="X121" s="279"/>
      <c r="Y121" s="279"/>
      <c r="Z121" s="279"/>
      <c r="AA121" s="280"/>
      <c r="AB121" s="160">
        <v>56</v>
      </c>
      <c r="AC121" s="200"/>
      <c r="AE121" s="153">
        <v>19</v>
      </c>
      <c r="AF121" s="278" t="s">
        <v>107</v>
      </c>
      <c r="AG121" s="279"/>
      <c r="AH121" s="279"/>
      <c r="AI121" s="279"/>
      <c r="AJ121" s="280"/>
      <c r="AK121" s="160">
        <v>58</v>
      </c>
      <c r="AL121" s="199"/>
      <c r="AO121" s="153">
        <v>19</v>
      </c>
      <c r="AP121" s="278" t="s">
        <v>150</v>
      </c>
      <c r="AQ121" s="279"/>
      <c r="AR121" s="279"/>
      <c r="AS121" s="279"/>
      <c r="AT121" s="279"/>
      <c r="AU121" s="280"/>
      <c r="AV121" s="201">
        <v>44</v>
      </c>
      <c r="AW121" s="199"/>
      <c r="BJ121" s="153">
        <v>18</v>
      </c>
      <c r="BK121" s="278" t="s">
        <v>48</v>
      </c>
      <c r="BL121" s="279"/>
      <c r="BM121" s="279"/>
      <c r="BN121" s="279"/>
      <c r="BO121" s="279"/>
      <c r="BP121" s="280"/>
      <c r="BQ121" s="200">
        <v>29</v>
      </c>
      <c r="BR121" s="153"/>
    </row>
    <row r="122" spans="3:132">
      <c r="D122" s="153">
        <v>20</v>
      </c>
      <c r="E122" s="278" t="s">
        <v>56</v>
      </c>
      <c r="F122" s="279"/>
      <c r="G122" s="279"/>
      <c r="H122" s="279"/>
      <c r="I122" s="280"/>
      <c r="J122" s="160">
        <v>52</v>
      </c>
      <c r="K122" s="200"/>
      <c r="M122" s="153">
        <v>19</v>
      </c>
      <c r="N122" s="278" t="s">
        <v>108</v>
      </c>
      <c r="O122" s="279"/>
      <c r="P122" s="279"/>
      <c r="Q122" s="279"/>
      <c r="R122" s="280"/>
      <c r="S122" s="160">
        <v>62</v>
      </c>
      <c r="T122" s="200"/>
      <c r="V122" s="153">
        <v>20</v>
      </c>
      <c r="W122" s="278" t="s">
        <v>90</v>
      </c>
      <c r="X122" s="279"/>
      <c r="Y122" s="279"/>
      <c r="Z122" s="279"/>
      <c r="AA122" s="280"/>
      <c r="AB122" s="160">
        <v>50</v>
      </c>
      <c r="AC122" s="200"/>
      <c r="AE122" s="153">
        <v>20</v>
      </c>
      <c r="AF122" s="278" t="s">
        <v>90</v>
      </c>
      <c r="AG122" s="279"/>
      <c r="AH122" s="279"/>
      <c r="AI122" s="279"/>
      <c r="AJ122" s="280"/>
      <c r="AK122" s="201">
        <v>52</v>
      </c>
      <c r="AL122" s="199"/>
      <c r="AO122" s="153">
        <v>20</v>
      </c>
      <c r="AP122" s="278" t="s">
        <v>90</v>
      </c>
      <c r="AQ122" s="279"/>
      <c r="AR122" s="279"/>
      <c r="AS122" s="279"/>
      <c r="AT122" s="279"/>
      <c r="AU122" s="280"/>
      <c r="AV122" s="201">
        <v>40</v>
      </c>
      <c r="AW122" s="199"/>
      <c r="BJ122" s="153">
        <v>20</v>
      </c>
      <c r="BK122" s="278" t="s">
        <v>90</v>
      </c>
      <c r="BL122" s="279"/>
      <c r="BM122" s="279"/>
      <c r="BN122" s="279"/>
      <c r="BO122" s="279"/>
      <c r="BP122" s="280"/>
      <c r="BQ122" s="200">
        <v>28</v>
      </c>
      <c r="BR122" s="153"/>
    </row>
    <row r="123" spans="3:132">
      <c r="D123" s="153">
        <v>21</v>
      </c>
      <c r="E123" s="278" t="s">
        <v>108</v>
      </c>
      <c r="F123" s="279"/>
      <c r="G123" s="279"/>
      <c r="H123" s="279"/>
      <c r="I123" s="280"/>
      <c r="J123" s="160">
        <v>50</v>
      </c>
      <c r="K123" s="200"/>
      <c r="M123" s="153">
        <v>20</v>
      </c>
      <c r="N123" s="278" t="s">
        <v>110</v>
      </c>
      <c r="O123" s="279"/>
      <c r="P123" s="279"/>
      <c r="Q123" s="279"/>
      <c r="R123" s="280"/>
      <c r="S123" s="160">
        <v>60</v>
      </c>
      <c r="T123" s="200"/>
      <c r="V123" s="153">
        <v>20</v>
      </c>
      <c r="W123" s="278" t="s">
        <v>108</v>
      </c>
      <c r="X123" s="279"/>
      <c r="Y123" s="279"/>
      <c r="Z123" s="279"/>
      <c r="AA123" s="280"/>
      <c r="AB123" s="160">
        <v>50</v>
      </c>
      <c r="AC123" s="200"/>
      <c r="AE123" s="153">
        <v>21</v>
      </c>
      <c r="AF123" s="278" t="s">
        <v>108</v>
      </c>
      <c r="AG123" s="279"/>
      <c r="AH123" s="279"/>
      <c r="AI123" s="279"/>
      <c r="AJ123" s="280"/>
      <c r="AK123" s="201">
        <v>52</v>
      </c>
      <c r="AL123" s="199"/>
      <c r="AO123" s="153">
        <v>21</v>
      </c>
      <c r="AP123" s="278" t="s">
        <v>108</v>
      </c>
      <c r="AQ123" s="279"/>
      <c r="AR123" s="279"/>
      <c r="AS123" s="279"/>
      <c r="AT123" s="279"/>
      <c r="AU123" s="280"/>
      <c r="AV123" s="201">
        <v>38</v>
      </c>
      <c r="AW123" s="199"/>
      <c r="BJ123" s="153">
        <v>21</v>
      </c>
      <c r="BK123" s="278" t="s">
        <v>108</v>
      </c>
      <c r="BL123" s="279"/>
      <c r="BM123" s="279"/>
      <c r="BN123" s="279"/>
      <c r="BO123" s="279"/>
      <c r="BP123" s="280"/>
      <c r="BQ123" s="200">
        <v>27</v>
      </c>
      <c r="BR123" s="153"/>
      <c r="EB123" s="191"/>
    </row>
    <row r="124" spans="3:132">
      <c r="D124" s="291" t="s">
        <v>77</v>
      </c>
      <c r="E124" s="291"/>
      <c r="F124" s="291"/>
      <c r="G124" s="291"/>
      <c r="H124" s="291"/>
      <c r="I124" s="291"/>
      <c r="J124" s="291"/>
      <c r="K124" s="291"/>
      <c r="M124" s="291" t="s">
        <v>77</v>
      </c>
      <c r="N124" s="291"/>
      <c r="O124" s="291"/>
      <c r="P124" s="291"/>
      <c r="Q124" s="291"/>
      <c r="R124" s="291"/>
      <c r="S124" s="291"/>
      <c r="T124" s="291"/>
      <c r="V124" s="291" t="s">
        <v>77</v>
      </c>
      <c r="W124" s="291"/>
      <c r="X124" s="291"/>
      <c r="Y124" s="291"/>
      <c r="Z124" s="291"/>
      <c r="AA124" s="291"/>
      <c r="AB124" s="291"/>
      <c r="AC124" s="291"/>
      <c r="AE124" s="291" t="s">
        <v>77</v>
      </c>
      <c r="AF124" s="291"/>
      <c r="AG124" s="291"/>
      <c r="AH124" s="291"/>
      <c r="AI124" s="291"/>
      <c r="AJ124" s="291"/>
      <c r="AK124" s="291"/>
      <c r="AL124" s="291"/>
      <c r="AO124" s="291" t="s">
        <v>77</v>
      </c>
      <c r="AP124" s="291"/>
      <c r="AQ124" s="291"/>
      <c r="AR124" s="291"/>
      <c r="AS124" s="291"/>
      <c r="AT124" s="291"/>
      <c r="AU124" s="291"/>
      <c r="AV124" s="291"/>
      <c r="AW124" s="291"/>
      <c r="BJ124" s="291" t="s">
        <v>77</v>
      </c>
      <c r="BK124" s="291"/>
      <c r="BL124" s="291"/>
      <c r="BM124" s="291"/>
      <c r="BN124" s="291"/>
      <c r="BO124" s="291"/>
      <c r="BP124" s="291"/>
      <c r="BQ124" s="291"/>
      <c r="BR124" s="291"/>
    </row>
    <row r="125" spans="3:132">
      <c r="D125" s="197"/>
      <c r="E125" s="197"/>
      <c r="F125" s="197"/>
      <c r="G125" s="197"/>
      <c r="H125" s="197"/>
      <c r="I125" s="197"/>
      <c r="J125" s="198" t="s">
        <v>31</v>
      </c>
      <c r="K125" s="198" t="s">
        <v>5</v>
      </c>
      <c r="M125" s="197"/>
      <c r="N125" s="197"/>
      <c r="O125" s="197"/>
      <c r="P125" s="197"/>
      <c r="Q125" s="197"/>
      <c r="R125" s="197"/>
      <c r="S125" s="198" t="s">
        <v>31</v>
      </c>
      <c r="T125" s="198" t="s">
        <v>5</v>
      </c>
      <c r="V125" s="197"/>
      <c r="W125" s="197"/>
      <c r="X125" s="197"/>
      <c r="Y125" s="197"/>
      <c r="Z125" s="197"/>
      <c r="AA125" s="197"/>
      <c r="AB125" s="198" t="s">
        <v>31</v>
      </c>
      <c r="AC125" s="198" t="s">
        <v>5</v>
      </c>
      <c r="AE125" s="197"/>
      <c r="AF125" s="197"/>
      <c r="AG125" s="197"/>
      <c r="AH125" s="197"/>
      <c r="AI125" s="197"/>
      <c r="AJ125" s="197"/>
      <c r="AK125" s="198" t="s">
        <v>31</v>
      </c>
      <c r="AL125" s="198" t="s">
        <v>5</v>
      </c>
      <c r="AO125" s="197"/>
      <c r="AP125" s="197"/>
      <c r="AQ125" s="197"/>
      <c r="AR125" s="197"/>
      <c r="AS125" s="197"/>
      <c r="AT125" s="197"/>
      <c r="AU125" s="197"/>
      <c r="AV125" s="198" t="s">
        <v>31</v>
      </c>
      <c r="AW125" s="198" t="s">
        <v>5</v>
      </c>
      <c r="BJ125" s="197"/>
      <c r="BK125" s="197"/>
      <c r="BL125" s="197"/>
      <c r="BM125" s="197"/>
      <c r="BN125" s="197"/>
      <c r="BO125" s="197"/>
      <c r="BP125" s="197"/>
      <c r="BQ125" s="198" t="s">
        <v>31</v>
      </c>
      <c r="BR125" s="198" t="s">
        <v>5</v>
      </c>
      <c r="EB125" s="196"/>
    </row>
    <row r="126" spans="3:132">
      <c r="C126" s="3"/>
      <c r="D126" s="153">
        <v>1</v>
      </c>
      <c r="E126" s="161" t="s">
        <v>109</v>
      </c>
      <c r="F126" s="157"/>
      <c r="G126" s="224"/>
      <c r="H126" s="224"/>
      <c r="I126" s="223"/>
      <c r="J126" s="170">
        <v>290</v>
      </c>
      <c r="K126" s="200">
        <v>476</v>
      </c>
      <c r="M126" s="153">
        <v>1</v>
      </c>
      <c r="N126" s="161" t="s">
        <v>51</v>
      </c>
      <c r="O126" s="157"/>
      <c r="P126" s="157"/>
      <c r="Q126" s="157"/>
      <c r="R126" s="160"/>
      <c r="S126" s="160">
        <v>292</v>
      </c>
      <c r="T126" s="160">
        <v>480</v>
      </c>
      <c r="V126" s="153">
        <v>1</v>
      </c>
      <c r="W126" s="161" t="s">
        <v>109</v>
      </c>
      <c r="X126" s="157"/>
      <c r="Y126" s="157"/>
      <c r="Z126" s="157"/>
      <c r="AA126" s="160"/>
      <c r="AB126" s="160">
        <v>296</v>
      </c>
      <c r="AC126" s="160">
        <v>496</v>
      </c>
      <c r="AE126" s="153">
        <v>1</v>
      </c>
      <c r="AF126" s="161" t="s">
        <v>109</v>
      </c>
      <c r="AG126" s="157"/>
      <c r="AH126" s="157"/>
      <c r="AI126" s="157"/>
      <c r="AJ126" s="160"/>
      <c r="AK126" s="160">
        <v>298</v>
      </c>
      <c r="AL126" s="160">
        <v>498</v>
      </c>
      <c r="AO126" s="153">
        <v>1</v>
      </c>
      <c r="AP126" s="161" t="s">
        <v>55</v>
      </c>
      <c r="AQ126" s="157"/>
      <c r="AR126" s="157"/>
      <c r="AS126" s="157"/>
      <c r="AT126" s="157"/>
      <c r="AU126" s="157"/>
      <c r="AV126" s="170">
        <v>214</v>
      </c>
      <c r="AW126" s="170">
        <v>356</v>
      </c>
      <c r="BJ126" s="153">
        <v>1</v>
      </c>
      <c r="BK126" s="161" t="s">
        <v>109</v>
      </c>
      <c r="BL126" s="157"/>
      <c r="BM126" s="157"/>
      <c r="BN126" s="157"/>
      <c r="BO126" s="157"/>
      <c r="BP126" s="157"/>
      <c r="BQ126" s="200">
        <v>106</v>
      </c>
      <c r="BR126" s="200">
        <v>179</v>
      </c>
    </row>
    <row r="127" spans="3:132">
      <c r="C127" s="3"/>
      <c r="D127" s="153">
        <v>2</v>
      </c>
      <c r="E127" s="161" t="s">
        <v>51</v>
      </c>
      <c r="F127" s="157"/>
      <c r="G127" s="157"/>
      <c r="H127" s="157"/>
      <c r="I127" s="157"/>
      <c r="J127" s="170">
        <v>286</v>
      </c>
      <c r="K127" s="200">
        <v>474</v>
      </c>
      <c r="M127" s="219">
        <v>2</v>
      </c>
      <c r="N127" s="161" t="s">
        <v>62</v>
      </c>
      <c r="O127" s="157"/>
      <c r="P127" s="157"/>
      <c r="Q127" s="157"/>
      <c r="R127" s="160"/>
      <c r="S127" s="160">
        <v>284</v>
      </c>
      <c r="T127" s="160">
        <v>476</v>
      </c>
      <c r="V127" s="153">
        <v>2</v>
      </c>
      <c r="W127" s="161" t="s">
        <v>51</v>
      </c>
      <c r="X127" s="157"/>
      <c r="Y127" s="157"/>
      <c r="Z127" s="157"/>
      <c r="AA127" s="160"/>
      <c r="AB127" s="160">
        <v>292</v>
      </c>
      <c r="AC127" s="160">
        <v>490</v>
      </c>
      <c r="AE127" s="153">
        <v>2</v>
      </c>
      <c r="AF127" s="161" t="s">
        <v>62</v>
      </c>
      <c r="AG127" s="157"/>
      <c r="AH127" s="157"/>
      <c r="AI127" s="157"/>
      <c r="AJ127" s="160"/>
      <c r="AK127" s="160">
        <v>296</v>
      </c>
      <c r="AL127" s="160">
        <v>488</v>
      </c>
      <c r="AO127" s="153">
        <v>2</v>
      </c>
      <c r="AP127" s="161" t="s">
        <v>63</v>
      </c>
      <c r="AQ127" s="157"/>
      <c r="AR127" s="157"/>
      <c r="AS127" s="157"/>
      <c r="AT127" s="157"/>
      <c r="AU127" s="157"/>
      <c r="AV127" s="170">
        <v>212</v>
      </c>
      <c r="AW127" s="170">
        <v>354</v>
      </c>
      <c r="BJ127" s="153">
        <v>2</v>
      </c>
      <c r="BK127" s="161" t="s">
        <v>62</v>
      </c>
      <c r="BL127" s="157"/>
      <c r="BM127" s="157"/>
      <c r="BN127" s="157"/>
      <c r="BO127" s="157"/>
      <c r="BP127" s="157"/>
      <c r="BQ127" s="200">
        <v>106</v>
      </c>
      <c r="BR127" s="200">
        <v>178</v>
      </c>
    </row>
    <row r="128" spans="3:132">
      <c r="C128" s="3"/>
      <c r="D128" s="153">
        <v>3</v>
      </c>
      <c r="E128" s="161" t="s">
        <v>49</v>
      </c>
      <c r="F128" s="157"/>
      <c r="G128" s="225"/>
      <c r="H128" s="225"/>
      <c r="I128" s="154"/>
      <c r="J128" s="170">
        <v>284</v>
      </c>
      <c r="K128" s="200">
        <v>470</v>
      </c>
      <c r="M128" s="219">
        <v>2</v>
      </c>
      <c r="N128" s="161" t="s">
        <v>109</v>
      </c>
      <c r="O128" s="157"/>
      <c r="P128" s="157"/>
      <c r="Q128" s="157"/>
      <c r="R128" s="160"/>
      <c r="S128" s="160">
        <v>286</v>
      </c>
      <c r="T128" s="160">
        <v>476</v>
      </c>
      <c r="V128" s="153">
        <v>3</v>
      </c>
      <c r="W128" s="161" t="s">
        <v>62</v>
      </c>
      <c r="X128" s="157"/>
      <c r="Y128" s="157"/>
      <c r="Z128" s="157"/>
      <c r="AA128" s="160"/>
      <c r="AB128" s="160">
        <v>284</v>
      </c>
      <c r="AC128" s="160">
        <v>474</v>
      </c>
      <c r="AE128" s="219">
        <v>3</v>
      </c>
      <c r="AF128" s="161" t="s">
        <v>61</v>
      </c>
      <c r="AG128" s="157"/>
      <c r="AH128" s="157"/>
      <c r="AI128" s="157"/>
      <c r="AJ128" s="160"/>
      <c r="AK128" s="160">
        <v>290</v>
      </c>
      <c r="AL128" s="160">
        <v>486</v>
      </c>
      <c r="AO128" s="153">
        <v>3</v>
      </c>
      <c r="AP128" s="161" t="s">
        <v>61</v>
      </c>
      <c r="AQ128" s="157"/>
      <c r="AR128" s="157"/>
      <c r="AS128" s="157"/>
      <c r="AT128" s="157"/>
      <c r="AU128" s="157"/>
      <c r="AV128" s="170">
        <v>208</v>
      </c>
      <c r="AW128" s="170">
        <v>352</v>
      </c>
      <c r="BJ128" s="153">
        <v>3</v>
      </c>
      <c r="BK128" s="161" t="s">
        <v>51</v>
      </c>
      <c r="BL128" s="157"/>
      <c r="BM128" s="157"/>
      <c r="BN128" s="157"/>
      <c r="BO128" s="157"/>
      <c r="BP128" s="157"/>
      <c r="BQ128" s="200">
        <v>104</v>
      </c>
      <c r="BR128" s="200">
        <v>176</v>
      </c>
    </row>
    <row r="129" spans="3:70">
      <c r="C129" s="3"/>
      <c r="D129" s="153">
        <v>4</v>
      </c>
      <c r="E129" s="161" t="s">
        <v>62</v>
      </c>
      <c r="F129" s="157"/>
      <c r="G129" s="157"/>
      <c r="H129" s="157"/>
      <c r="I129" s="157"/>
      <c r="J129" s="170">
        <v>278</v>
      </c>
      <c r="K129" s="200">
        <v>464</v>
      </c>
      <c r="M129" s="219">
        <v>2</v>
      </c>
      <c r="N129" s="161" t="s">
        <v>87</v>
      </c>
      <c r="O129" s="157"/>
      <c r="P129" s="157"/>
      <c r="Q129" s="157"/>
      <c r="R129" s="160"/>
      <c r="S129" s="160">
        <v>288</v>
      </c>
      <c r="T129" s="160">
        <v>476</v>
      </c>
      <c r="V129" s="153">
        <v>4</v>
      </c>
      <c r="W129" s="161" t="s">
        <v>61</v>
      </c>
      <c r="X129" s="157"/>
      <c r="Y129" s="157"/>
      <c r="Z129" s="157"/>
      <c r="AA129" s="160"/>
      <c r="AB129" s="160">
        <v>272</v>
      </c>
      <c r="AC129" s="160">
        <v>456</v>
      </c>
      <c r="AE129" s="219">
        <v>3</v>
      </c>
      <c r="AF129" s="161" t="s">
        <v>51</v>
      </c>
      <c r="AG129" s="157"/>
      <c r="AH129" s="157"/>
      <c r="AI129" s="157"/>
      <c r="AJ129" s="160"/>
      <c r="AK129" s="160">
        <v>296</v>
      </c>
      <c r="AL129" s="160">
        <v>486</v>
      </c>
      <c r="AO129" s="153">
        <v>4</v>
      </c>
      <c r="AP129" s="161" t="s">
        <v>49</v>
      </c>
      <c r="AQ129" s="157"/>
      <c r="AR129" s="157"/>
      <c r="AS129" s="157"/>
      <c r="AT129" s="157"/>
      <c r="AU129" s="157"/>
      <c r="AV129" s="170">
        <v>210</v>
      </c>
      <c r="AW129" s="170">
        <v>350</v>
      </c>
      <c r="BJ129" s="153">
        <v>4</v>
      </c>
      <c r="BK129" s="161" t="s">
        <v>61</v>
      </c>
      <c r="BL129" s="157"/>
      <c r="BM129" s="157"/>
      <c r="BN129" s="157"/>
      <c r="BO129" s="157"/>
      <c r="BP129" s="157"/>
      <c r="BQ129" s="200">
        <v>101</v>
      </c>
      <c r="BR129" s="200">
        <v>175</v>
      </c>
    </row>
    <row r="130" spans="3:70">
      <c r="C130" s="3"/>
      <c r="D130" s="153">
        <v>5</v>
      </c>
      <c r="E130" s="161" t="s">
        <v>89</v>
      </c>
      <c r="F130" s="157"/>
      <c r="G130" s="157"/>
      <c r="H130" s="157"/>
      <c r="I130" s="154"/>
      <c r="J130" s="170">
        <v>272</v>
      </c>
      <c r="K130" s="200">
        <v>436</v>
      </c>
      <c r="M130" s="219">
        <v>2</v>
      </c>
      <c r="N130" s="161" t="s">
        <v>89</v>
      </c>
      <c r="O130" s="157"/>
      <c r="P130" s="157"/>
      <c r="Q130" s="157"/>
      <c r="R130" s="160"/>
      <c r="S130" s="160">
        <v>284</v>
      </c>
      <c r="T130" s="160">
        <v>476</v>
      </c>
      <c r="V130" s="153">
        <v>5</v>
      </c>
      <c r="W130" s="161" t="s">
        <v>87</v>
      </c>
      <c r="X130" s="157"/>
      <c r="Y130" s="157"/>
      <c r="Z130" s="157"/>
      <c r="AA130" s="160"/>
      <c r="AB130" s="160">
        <v>272</v>
      </c>
      <c r="AC130" s="160">
        <v>454</v>
      </c>
      <c r="AE130" s="153">
        <v>5</v>
      </c>
      <c r="AF130" s="161" t="s">
        <v>49</v>
      </c>
      <c r="AG130" s="157"/>
      <c r="AH130" s="157"/>
      <c r="AI130" s="157"/>
      <c r="AJ130" s="160"/>
      <c r="AK130" s="160">
        <v>296</v>
      </c>
      <c r="AL130" s="160">
        <v>482</v>
      </c>
      <c r="AO130" s="153">
        <v>5</v>
      </c>
      <c r="AP130" s="161" t="s">
        <v>62</v>
      </c>
      <c r="AQ130" s="157"/>
      <c r="AR130" s="157"/>
      <c r="AS130" s="157"/>
      <c r="AT130" s="157"/>
      <c r="AU130" s="157"/>
      <c r="AV130" s="170">
        <v>204</v>
      </c>
      <c r="AW130" s="170">
        <v>328</v>
      </c>
      <c r="BJ130" s="219">
        <v>5</v>
      </c>
      <c r="BK130" s="161" t="s">
        <v>87</v>
      </c>
      <c r="BL130" s="157"/>
      <c r="BM130" s="157"/>
      <c r="BN130" s="157"/>
      <c r="BO130" s="157"/>
      <c r="BP130" s="157"/>
      <c r="BQ130" s="200">
        <v>104</v>
      </c>
      <c r="BR130" s="200">
        <v>173</v>
      </c>
    </row>
    <row r="131" spans="3:70">
      <c r="C131" s="3"/>
      <c r="D131" s="153">
        <v>6</v>
      </c>
      <c r="E131" s="161" t="s">
        <v>61</v>
      </c>
      <c r="F131" s="157"/>
      <c r="G131" s="157"/>
      <c r="H131" s="157"/>
      <c r="I131" s="157"/>
      <c r="J131" s="170">
        <v>264</v>
      </c>
      <c r="K131" s="200">
        <v>434</v>
      </c>
      <c r="M131" s="153">
        <v>6</v>
      </c>
      <c r="N131" s="161" t="s">
        <v>49</v>
      </c>
      <c r="O131" s="157"/>
      <c r="P131" s="157"/>
      <c r="Q131" s="157"/>
      <c r="R131" s="160"/>
      <c r="S131" s="160">
        <v>282</v>
      </c>
      <c r="T131" s="160">
        <v>474</v>
      </c>
      <c r="V131" s="153">
        <v>6</v>
      </c>
      <c r="W131" s="161" t="s">
        <v>63</v>
      </c>
      <c r="X131" s="157"/>
      <c r="Y131" s="157"/>
      <c r="Z131" s="157"/>
      <c r="AA131" s="160"/>
      <c r="AB131" s="160">
        <v>260</v>
      </c>
      <c r="AC131" s="160">
        <v>444</v>
      </c>
      <c r="AE131" s="153">
        <v>6</v>
      </c>
      <c r="AF131" s="161" t="s">
        <v>63</v>
      </c>
      <c r="AG131" s="157"/>
      <c r="AH131" s="157"/>
      <c r="AI131" s="157"/>
      <c r="AJ131" s="160"/>
      <c r="AK131" s="160">
        <v>282</v>
      </c>
      <c r="AL131" s="160">
        <v>476</v>
      </c>
      <c r="AO131" s="153">
        <v>6</v>
      </c>
      <c r="AP131" s="161" t="s">
        <v>87</v>
      </c>
      <c r="AQ131" s="157"/>
      <c r="AR131" s="157"/>
      <c r="AS131" s="157"/>
      <c r="AT131" s="157"/>
      <c r="AU131" s="157"/>
      <c r="AV131" s="170">
        <v>206</v>
      </c>
      <c r="AW131" s="170">
        <v>314</v>
      </c>
      <c r="BJ131" s="219">
        <v>5</v>
      </c>
      <c r="BK131" s="161" t="s">
        <v>49</v>
      </c>
      <c r="BL131" s="157"/>
      <c r="BM131" s="157"/>
      <c r="BN131" s="157"/>
      <c r="BO131" s="157"/>
      <c r="BP131" s="157"/>
      <c r="BQ131" s="200">
        <v>101</v>
      </c>
      <c r="BR131" s="200">
        <v>173</v>
      </c>
    </row>
    <row r="132" spans="3:70">
      <c r="C132" s="3"/>
      <c r="D132" s="153">
        <v>7</v>
      </c>
      <c r="E132" s="161" t="s">
        <v>87</v>
      </c>
      <c r="F132" s="157"/>
      <c r="G132" s="157"/>
      <c r="H132" s="157"/>
      <c r="I132" s="154"/>
      <c r="J132" s="170">
        <v>252</v>
      </c>
      <c r="K132" s="200">
        <v>406</v>
      </c>
      <c r="M132" s="153">
        <v>7</v>
      </c>
      <c r="N132" s="161" t="s">
        <v>111</v>
      </c>
      <c r="O132" s="157"/>
      <c r="P132" s="157"/>
      <c r="Q132" s="157"/>
      <c r="R132" s="160"/>
      <c r="S132" s="160">
        <v>280</v>
      </c>
      <c r="T132" s="160">
        <v>462</v>
      </c>
      <c r="V132" s="153">
        <v>7</v>
      </c>
      <c r="W132" s="161" t="s">
        <v>111</v>
      </c>
      <c r="X132" s="157"/>
      <c r="Y132" s="157"/>
      <c r="Z132" s="157"/>
      <c r="AA132" s="160"/>
      <c r="AB132" s="160">
        <v>272</v>
      </c>
      <c r="AC132" s="160">
        <v>434</v>
      </c>
      <c r="AE132" s="153">
        <v>7</v>
      </c>
      <c r="AF132" s="161" t="s">
        <v>87</v>
      </c>
      <c r="AG132" s="157"/>
      <c r="AH132" s="157"/>
      <c r="AI132" s="157"/>
      <c r="AJ132" s="160"/>
      <c r="AK132" s="160">
        <v>282</v>
      </c>
      <c r="AL132" s="160">
        <v>462</v>
      </c>
      <c r="AO132" s="153">
        <v>7</v>
      </c>
      <c r="AP132" s="161" t="s">
        <v>109</v>
      </c>
      <c r="AQ132" s="157"/>
      <c r="AR132" s="157"/>
      <c r="AS132" s="157"/>
      <c r="AT132" s="157"/>
      <c r="AU132" s="157"/>
      <c r="AV132" s="170">
        <v>176</v>
      </c>
      <c r="AW132" s="170">
        <v>308</v>
      </c>
      <c r="BJ132" s="153">
        <v>7</v>
      </c>
      <c r="BK132" s="161" t="s">
        <v>63</v>
      </c>
      <c r="BL132" s="157"/>
      <c r="BM132" s="157"/>
      <c r="BN132" s="157"/>
      <c r="BO132" s="157"/>
      <c r="BP132" s="157"/>
      <c r="BQ132" s="200">
        <v>98</v>
      </c>
      <c r="BR132" s="200">
        <v>171</v>
      </c>
    </row>
    <row r="133" spans="3:70">
      <c r="C133" s="3"/>
      <c r="D133" s="153">
        <v>8</v>
      </c>
      <c r="E133" s="161" t="s">
        <v>63</v>
      </c>
      <c r="F133" s="157"/>
      <c r="G133" s="157"/>
      <c r="H133" s="157"/>
      <c r="I133" s="157"/>
      <c r="J133" s="170">
        <v>244</v>
      </c>
      <c r="K133" s="200">
        <v>404</v>
      </c>
      <c r="M133" s="153">
        <v>8</v>
      </c>
      <c r="N133" s="161" t="s">
        <v>55</v>
      </c>
      <c r="O133" s="157"/>
      <c r="P133" s="157"/>
      <c r="Q133" s="157"/>
      <c r="R133" s="160"/>
      <c r="S133" s="160">
        <v>270</v>
      </c>
      <c r="T133" s="160">
        <v>446</v>
      </c>
      <c r="V133" s="153">
        <v>8</v>
      </c>
      <c r="W133" s="161" t="s">
        <v>49</v>
      </c>
      <c r="X133" s="157"/>
      <c r="Y133" s="157"/>
      <c r="Z133" s="157"/>
      <c r="AA133" s="160"/>
      <c r="AB133" s="160">
        <v>230</v>
      </c>
      <c r="AC133" s="160">
        <v>422</v>
      </c>
      <c r="AE133" s="153">
        <v>8</v>
      </c>
      <c r="AF133" s="161" t="s">
        <v>55</v>
      </c>
      <c r="AG133" s="157"/>
      <c r="AH133" s="157"/>
      <c r="AI133" s="157"/>
      <c r="AJ133" s="160"/>
      <c r="AK133" s="160">
        <v>278</v>
      </c>
      <c r="AL133" s="160">
        <v>456</v>
      </c>
      <c r="AO133" s="221">
        <v>8</v>
      </c>
      <c r="AP133" s="161" t="s">
        <v>51</v>
      </c>
      <c r="AQ133" s="157"/>
      <c r="AR133" s="157"/>
      <c r="AS133" s="157"/>
      <c r="AT133" s="157"/>
      <c r="AU133" s="157"/>
      <c r="AV133" s="170">
        <v>182</v>
      </c>
      <c r="AW133" s="170">
        <v>298</v>
      </c>
      <c r="BJ133" s="219">
        <v>8</v>
      </c>
      <c r="BK133" s="161" t="s">
        <v>55</v>
      </c>
      <c r="BL133" s="157"/>
      <c r="BM133" s="157"/>
      <c r="BN133" s="157"/>
      <c r="BO133" s="157"/>
      <c r="BP133" s="157"/>
      <c r="BQ133" s="200">
        <v>100</v>
      </c>
      <c r="BR133" s="200">
        <v>169</v>
      </c>
    </row>
    <row r="134" spans="3:70">
      <c r="C134" s="3"/>
      <c r="D134" s="153">
        <v>9</v>
      </c>
      <c r="E134" s="161" t="s">
        <v>111</v>
      </c>
      <c r="F134" s="157"/>
      <c r="G134" s="157"/>
      <c r="H134" s="157"/>
      <c r="I134" s="154"/>
      <c r="J134" s="170">
        <v>254</v>
      </c>
      <c r="K134" s="200">
        <v>400</v>
      </c>
      <c r="M134" s="153">
        <v>9</v>
      </c>
      <c r="N134" s="161" t="s">
        <v>63</v>
      </c>
      <c r="O134" s="157"/>
      <c r="P134" s="157"/>
      <c r="Q134" s="157"/>
      <c r="R134" s="160"/>
      <c r="S134" s="160">
        <v>256</v>
      </c>
      <c r="T134" s="160">
        <v>438</v>
      </c>
      <c r="V134" s="153">
        <v>9</v>
      </c>
      <c r="W134" s="161" t="s">
        <v>89</v>
      </c>
      <c r="X134" s="157"/>
      <c r="Y134" s="157"/>
      <c r="Z134" s="157"/>
      <c r="AA134" s="160"/>
      <c r="AB134" s="160">
        <v>248</v>
      </c>
      <c r="AC134" s="160">
        <v>414</v>
      </c>
      <c r="AE134" s="153">
        <v>9</v>
      </c>
      <c r="AF134" s="161" t="s">
        <v>89</v>
      </c>
      <c r="AG134" s="157"/>
      <c r="AH134" s="157"/>
      <c r="AI134" s="157"/>
      <c r="AJ134" s="160"/>
      <c r="AK134" s="160">
        <v>276</v>
      </c>
      <c r="AL134" s="160">
        <v>444</v>
      </c>
      <c r="AO134" s="221">
        <v>8</v>
      </c>
      <c r="AP134" s="161" t="s">
        <v>111</v>
      </c>
      <c r="AQ134" s="157"/>
      <c r="AR134" s="157"/>
      <c r="AS134" s="157"/>
      <c r="AT134" s="157"/>
      <c r="AU134" s="157"/>
      <c r="AV134" s="170">
        <v>180</v>
      </c>
      <c r="AW134" s="170">
        <v>298</v>
      </c>
      <c r="BJ134" s="219">
        <v>8</v>
      </c>
      <c r="BK134" s="161" t="s">
        <v>89</v>
      </c>
      <c r="BL134" s="157"/>
      <c r="BM134" s="157"/>
      <c r="BN134" s="157"/>
      <c r="BO134" s="157"/>
      <c r="BP134" s="157"/>
      <c r="BQ134" s="200">
        <v>100</v>
      </c>
      <c r="BR134" s="200">
        <v>169</v>
      </c>
    </row>
    <row r="135" spans="3:70">
      <c r="C135" s="3"/>
      <c r="D135" s="153">
        <v>10</v>
      </c>
      <c r="E135" s="161" t="s">
        <v>55</v>
      </c>
      <c r="F135" s="157"/>
      <c r="G135" s="157"/>
      <c r="H135" s="157"/>
      <c r="I135" s="157"/>
      <c r="J135" s="170">
        <v>246</v>
      </c>
      <c r="K135" s="200">
        <v>388</v>
      </c>
      <c r="M135" s="153">
        <v>10</v>
      </c>
      <c r="N135" s="161" t="s">
        <v>61</v>
      </c>
      <c r="O135" s="157"/>
      <c r="P135" s="157"/>
      <c r="Q135" s="157"/>
      <c r="R135" s="160"/>
      <c r="S135" s="160">
        <v>258</v>
      </c>
      <c r="T135" s="160">
        <v>416</v>
      </c>
      <c r="V135" s="153">
        <v>10</v>
      </c>
      <c r="W135" s="161" t="s">
        <v>55</v>
      </c>
      <c r="X135" s="157"/>
      <c r="Y135" s="157"/>
      <c r="Z135" s="157"/>
      <c r="AA135" s="160"/>
      <c r="AB135" s="160">
        <v>236</v>
      </c>
      <c r="AC135" s="160">
        <v>408</v>
      </c>
      <c r="AE135" s="153">
        <v>10</v>
      </c>
      <c r="AF135" s="161" t="s">
        <v>111</v>
      </c>
      <c r="AG135" s="157"/>
      <c r="AH135" s="157"/>
      <c r="AI135" s="157"/>
      <c r="AJ135" s="160"/>
      <c r="AK135" s="160">
        <v>264</v>
      </c>
      <c r="AL135" s="160">
        <v>424</v>
      </c>
      <c r="AO135" s="153">
        <v>10</v>
      </c>
      <c r="AP135" s="161" t="s">
        <v>89</v>
      </c>
      <c r="AQ135" s="157"/>
      <c r="AR135" s="157"/>
      <c r="AS135" s="157"/>
      <c r="AT135" s="157"/>
      <c r="AU135" s="157"/>
      <c r="AV135" s="170">
        <v>174</v>
      </c>
      <c r="AW135" s="170">
        <v>284</v>
      </c>
      <c r="BJ135" s="153">
        <v>10</v>
      </c>
      <c r="BK135" s="161" t="s">
        <v>111</v>
      </c>
      <c r="BL135" s="157"/>
      <c r="BM135" s="157"/>
      <c r="BN135" s="157"/>
      <c r="BO135" s="157"/>
      <c r="BP135" s="157"/>
      <c r="BQ135" s="200">
        <v>94</v>
      </c>
      <c r="BR135" s="200">
        <v>161</v>
      </c>
    </row>
    <row r="136" spans="3:70">
      <c r="C136" s="3"/>
      <c r="D136" s="274">
        <v>8</v>
      </c>
      <c r="E136" s="278" t="s">
        <v>47</v>
      </c>
      <c r="F136" s="279"/>
      <c r="G136" s="279"/>
      <c r="H136" s="279"/>
      <c r="I136" s="280"/>
      <c r="J136" s="160">
        <v>252</v>
      </c>
      <c r="K136" s="200"/>
      <c r="M136" s="153">
        <v>8</v>
      </c>
      <c r="N136" s="278" t="s">
        <v>47</v>
      </c>
      <c r="O136" s="279"/>
      <c r="P136" s="279"/>
      <c r="Q136" s="279"/>
      <c r="R136" s="280"/>
      <c r="S136" s="160">
        <v>274</v>
      </c>
      <c r="T136" s="199"/>
      <c r="V136" s="274">
        <v>4</v>
      </c>
      <c r="W136" s="278" t="s">
        <v>112</v>
      </c>
      <c r="X136" s="279"/>
      <c r="Y136" s="279"/>
      <c r="Z136" s="279"/>
      <c r="AA136" s="280"/>
      <c r="AB136" s="160">
        <v>274</v>
      </c>
      <c r="AC136" s="200"/>
      <c r="AE136" s="274">
        <v>10</v>
      </c>
      <c r="AF136" s="278" t="s">
        <v>112</v>
      </c>
      <c r="AG136" s="279"/>
      <c r="AH136" s="279"/>
      <c r="AI136" s="279"/>
      <c r="AJ136" s="280"/>
      <c r="AK136" s="160">
        <v>274</v>
      </c>
      <c r="AL136" s="199"/>
      <c r="AO136" s="274">
        <v>7</v>
      </c>
      <c r="AP136" s="278" t="s">
        <v>47</v>
      </c>
      <c r="AQ136" s="279"/>
      <c r="AR136" s="279"/>
      <c r="AS136" s="279"/>
      <c r="AT136" s="279"/>
      <c r="AU136" s="280"/>
      <c r="AV136" s="201">
        <v>196</v>
      </c>
      <c r="AW136" s="199"/>
      <c r="BJ136" s="274">
        <v>7</v>
      </c>
      <c r="BK136" s="278" t="s">
        <v>47</v>
      </c>
      <c r="BL136" s="279"/>
      <c r="BM136" s="279"/>
      <c r="BN136" s="279"/>
      <c r="BO136" s="279"/>
      <c r="BP136" s="280"/>
      <c r="BQ136" s="200">
        <v>100</v>
      </c>
      <c r="BR136" s="153"/>
    </row>
    <row r="137" spans="3:70">
      <c r="C137" s="3"/>
      <c r="D137" s="274">
        <v>10</v>
      </c>
      <c r="E137" s="278" t="s">
        <v>110</v>
      </c>
      <c r="F137" s="279"/>
      <c r="G137" s="279"/>
      <c r="H137" s="279"/>
      <c r="I137" s="280"/>
      <c r="J137" s="160">
        <v>250</v>
      </c>
      <c r="K137" s="200"/>
      <c r="M137" s="153">
        <v>9</v>
      </c>
      <c r="N137" s="278" t="s">
        <v>150</v>
      </c>
      <c r="O137" s="279"/>
      <c r="P137" s="279"/>
      <c r="Q137" s="279"/>
      <c r="R137" s="280"/>
      <c r="S137" s="160">
        <v>272</v>
      </c>
      <c r="T137" s="199"/>
      <c r="V137" s="274">
        <v>5</v>
      </c>
      <c r="W137" s="278" t="s">
        <v>150</v>
      </c>
      <c r="X137" s="279"/>
      <c r="Y137" s="279"/>
      <c r="Z137" s="279"/>
      <c r="AA137" s="280"/>
      <c r="AB137" s="160">
        <v>272</v>
      </c>
      <c r="AC137" s="200"/>
      <c r="AE137" s="153">
        <v>12</v>
      </c>
      <c r="AF137" s="278" t="s">
        <v>47</v>
      </c>
      <c r="AG137" s="279"/>
      <c r="AH137" s="279"/>
      <c r="AI137" s="279"/>
      <c r="AJ137" s="280"/>
      <c r="AK137" s="160">
        <v>260</v>
      </c>
      <c r="AL137" s="199"/>
      <c r="AO137" s="274">
        <v>8</v>
      </c>
      <c r="AP137" s="278" t="s">
        <v>149</v>
      </c>
      <c r="AQ137" s="279"/>
      <c r="AR137" s="279"/>
      <c r="AS137" s="279"/>
      <c r="AT137" s="279"/>
      <c r="AU137" s="280"/>
      <c r="AV137" s="201">
        <v>184</v>
      </c>
      <c r="AW137" s="199"/>
      <c r="BJ137" s="153">
        <v>11</v>
      </c>
      <c r="BK137" s="278" t="s">
        <v>112</v>
      </c>
      <c r="BL137" s="279"/>
      <c r="BM137" s="279"/>
      <c r="BN137" s="279"/>
      <c r="BO137" s="279"/>
      <c r="BP137" s="280"/>
      <c r="BQ137" s="200">
        <v>96</v>
      </c>
      <c r="BR137" s="153"/>
    </row>
    <row r="138" spans="3:70">
      <c r="C138" s="3"/>
      <c r="D138" s="153">
        <v>13</v>
      </c>
      <c r="E138" s="278" t="s">
        <v>48</v>
      </c>
      <c r="F138" s="279"/>
      <c r="G138" s="279"/>
      <c r="H138" s="279"/>
      <c r="I138" s="280"/>
      <c r="J138" s="160">
        <v>230</v>
      </c>
      <c r="K138" s="200"/>
      <c r="M138" s="153">
        <v>11</v>
      </c>
      <c r="N138" s="278" t="s">
        <v>50</v>
      </c>
      <c r="O138" s="279"/>
      <c r="P138" s="279"/>
      <c r="Q138" s="279"/>
      <c r="R138" s="280"/>
      <c r="S138" s="160">
        <v>268</v>
      </c>
      <c r="T138" s="199"/>
      <c r="V138" s="274">
        <v>9</v>
      </c>
      <c r="W138" s="278" t="s">
        <v>110</v>
      </c>
      <c r="X138" s="279"/>
      <c r="Y138" s="279"/>
      <c r="Z138" s="279"/>
      <c r="AA138" s="280"/>
      <c r="AB138" s="160">
        <v>268</v>
      </c>
      <c r="AC138" s="200"/>
      <c r="AE138" s="153">
        <v>12</v>
      </c>
      <c r="AF138" s="278" t="s">
        <v>110</v>
      </c>
      <c r="AG138" s="279"/>
      <c r="AH138" s="279"/>
      <c r="AI138" s="279"/>
      <c r="AJ138" s="280"/>
      <c r="AK138" s="160">
        <v>260</v>
      </c>
      <c r="AL138" s="199"/>
      <c r="AO138" s="153">
        <v>11</v>
      </c>
      <c r="AP138" s="278" t="s">
        <v>112</v>
      </c>
      <c r="AQ138" s="279"/>
      <c r="AR138" s="279"/>
      <c r="AS138" s="279"/>
      <c r="AT138" s="279"/>
      <c r="AU138" s="280"/>
      <c r="AV138" s="201">
        <v>178</v>
      </c>
      <c r="AW138" s="199"/>
      <c r="BJ138" s="153">
        <v>12</v>
      </c>
      <c r="BK138" s="278" t="s">
        <v>149</v>
      </c>
      <c r="BL138" s="279"/>
      <c r="BM138" s="279"/>
      <c r="BN138" s="279"/>
      <c r="BO138" s="279"/>
      <c r="BP138" s="280"/>
      <c r="BQ138" s="200">
        <v>95</v>
      </c>
      <c r="BR138" s="153"/>
    </row>
    <row r="139" spans="3:70">
      <c r="C139" s="3"/>
      <c r="D139" s="153">
        <v>14</v>
      </c>
      <c r="E139" s="278" t="s">
        <v>56</v>
      </c>
      <c r="F139" s="279"/>
      <c r="G139" s="279"/>
      <c r="H139" s="279"/>
      <c r="I139" s="280"/>
      <c r="J139" s="160">
        <v>228</v>
      </c>
      <c r="K139" s="200"/>
      <c r="M139" s="153">
        <v>12</v>
      </c>
      <c r="N139" s="278" t="s">
        <v>90</v>
      </c>
      <c r="O139" s="279"/>
      <c r="P139" s="279"/>
      <c r="Q139" s="279"/>
      <c r="R139" s="280"/>
      <c r="S139" s="160">
        <v>264</v>
      </c>
      <c r="T139" s="199"/>
      <c r="V139" s="153">
        <v>11</v>
      </c>
      <c r="W139" s="278" t="s">
        <v>47</v>
      </c>
      <c r="X139" s="279"/>
      <c r="Y139" s="279"/>
      <c r="Z139" s="279"/>
      <c r="AA139" s="280"/>
      <c r="AB139" s="160">
        <v>252</v>
      </c>
      <c r="AC139" s="200"/>
      <c r="AE139" s="153">
        <v>14</v>
      </c>
      <c r="AF139" s="278" t="s">
        <v>56</v>
      </c>
      <c r="AG139" s="279"/>
      <c r="AH139" s="279"/>
      <c r="AI139" s="279"/>
      <c r="AJ139" s="280"/>
      <c r="AK139" s="160">
        <v>256</v>
      </c>
      <c r="AL139" s="199"/>
      <c r="AO139" s="153">
        <v>14</v>
      </c>
      <c r="AP139" s="278" t="s">
        <v>107</v>
      </c>
      <c r="AQ139" s="279"/>
      <c r="AR139" s="279"/>
      <c r="AS139" s="279"/>
      <c r="AT139" s="279"/>
      <c r="AU139" s="280"/>
      <c r="AV139" s="201">
        <v>160</v>
      </c>
      <c r="AW139" s="199"/>
      <c r="BJ139" s="153">
        <v>14</v>
      </c>
      <c r="BK139" s="278" t="s">
        <v>110</v>
      </c>
      <c r="BL139" s="279"/>
      <c r="BM139" s="279"/>
      <c r="BN139" s="279"/>
      <c r="BO139" s="279"/>
      <c r="BP139" s="280"/>
      <c r="BQ139" s="200">
        <v>93</v>
      </c>
      <c r="BR139" s="153"/>
    </row>
    <row r="140" spans="3:70">
      <c r="C140" s="3"/>
      <c r="D140" s="153">
        <v>14</v>
      </c>
      <c r="E140" s="278" t="s">
        <v>149</v>
      </c>
      <c r="F140" s="279"/>
      <c r="G140" s="279"/>
      <c r="H140" s="279"/>
      <c r="I140" s="280"/>
      <c r="J140" s="160">
        <v>228</v>
      </c>
      <c r="K140" s="200"/>
      <c r="M140" s="153">
        <v>12</v>
      </c>
      <c r="N140" s="278" t="s">
        <v>108</v>
      </c>
      <c r="O140" s="279"/>
      <c r="P140" s="279"/>
      <c r="Q140" s="279"/>
      <c r="R140" s="280"/>
      <c r="S140" s="160">
        <v>264</v>
      </c>
      <c r="T140" s="199"/>
      <c r="V140" s="153">
        <v>14</v>
      </c>
      <c r="W140" s="278" t="s">
        <v>107</v>
      </c>
      <c r="X140" s="279"/>
      <c r="Y140" s="279"/>
      <c r="Z140" s="279"/>
      <c r="AA140" s="280"/>
      <c r="AB140" s="160">
        <v>234</v>
      </c>
      <c r="AC140" s="200"/>
      <c r="AE140" s="153">
        <v>15</v>
      </c>
      <c r="AF140" s="278" t="s">
        <v>150</v>
      </c>
      <c r="AG140" s="279"/>
      <c r="AH140" s="279"/>
      <c r="AI140" s="279"/>
      <c r="AJ140" s="280"/>
      <c r="AK140" s="160">
        <v>250</v>
      </c>
      <c r="AL140" s="199"/>
      <c r="AO140" s="153">
        <v>15</v>
      </c>
      <c r="AP140" s="278" t="s">
        <v>110</v>
      </c>
      <c r="AQ140" s="279"/>
      <c r="AR140" s="279"/>
      <c r="AS140" s="279"/>
      <c r="AT140" s="279"/>
      <c r="AU140" s="280"/>
      <c r="AV140" s="201">
        <v>156</v>
      </c>
      <c r="AW140" s="199"/>
      <c r="BJ140" s="153">
        <v>15</v>
      </c>
      <c r="BK140" s="278" t="s">
        <v>150</v>
      </c>
      <c r="BL140" s="279"/>
      <c r="BM140" s="279"/>
      <c r="BN140" s="279"/>
      <c r="BO140" s="279"/>
      <c r="BP140" s="280"/>
      <c r="BQ140" s="200">
        <v>92</v>
      </c>
      <c r="BR140" s="153"/>
    </row>
    <row r="141" spans="3:70">
      <c r="C141" s="3"/>
      <c r="D141" s="153">
        <v>14</v>
      </c>
      <c r="E141" s="278" t="s">
        <v>90</v>
      </c>
      <c r="F141" s="279"/>
      <c r="G141" s="279"/>
      <c r="H141" s="279"/>
      <c r="I141" s="280"/>
      <c r="J141" s="160">
        <v>228</v>
      </c>
      <c r="K141" s="200"/>
      <c r="M141" s="153">
        <v>14</v>
      </c>
      <c r="N141" s="278" t="s">
        <v>149</v>
      </c>
      <c r="O141" s="279"/>
      <c r="P141" s="279"/>
      <c r="Q141" s="279"/>
      <c r="R141" s="280"/>
      <c r="S141" s="160">
        <v>262</v>
      </c>
      <c r="T141" s="199"/>
      <c r="V141" s="153">
        <v>15</v>
      </c>
      <c r="W141" s="278" t="s">
        <v>56</v>
      </c>
      <c r="X141" s="279"/>
      <c r="Y141" s="279"/>
      <c r="Z141" s="279"/>
      <c r="AA141" s="280"/>
      <c r="AB141" s="160">
        <v>232</v>
      </c>
      <c r="AC141" s="200"/>
      <c r="AE141" s="153">
        <v>16</v>
      </c>
      <c r="AF141" s="278" t="s">
        <v>149</v>
      </c>
      <c r="AG141" s="279"/>
      <c r="AH141" s="279"/>
      <c r="AI141" s="279"/>
      <c r="AJ141" s="280"/>
      <c r="AK141" s="160">
        <v>242</v>
      </c>
      <c r="AL141" s="199"/>
      <c r="AO141" s="153">
        <v>16</v>
      </c>
      <c r="AP141" s="278" t="s">
        <v>56</v>
      </c>
      <c r="AQ141" s="279"/>
      <c r="AR141" s="279"/>
      <c r="AS141" s="279"/>
      <c r="AT141" s="279"/>
      <c r="AU141" s="280"/>
      <c r="AV141" s="201">
        <v>152</v>
      </c>
      <c r="AW141" s="199"/>
      <c r="BJ141" s="153">
        <v>15</v>
      </c>
      <c r="BK141" s="278" t="s">
        <v>107</v>
      </c>
      <c r="BL141" s="279"/>
      <c r="BM141" s="279"/>
      <c r="BN141" s="279"/>
      <c r="BO141" s="279"/>
      <c r="BP141" s="280"/>
      <c r="BQ141" s="200">
        <v>92</v>
      </c>
      <c r="BR141" s="153"/>
    </row>
    <row r="142" spans="3:70">
      <c r="C142" s="3"/>
      <c r="D142" s="153">
        <v>17</v>
      </c>
      <c r="E142" s="278" t="s">
        <v>107</v>
      </c>
      <c r="F142" s="279"/>
      <c r="G142" s="279"/>
      <c r="H142" s="279"/>
      <c r="I142" s="280"/>
      <c r="J142" s="160">
        <v>228</v>
      </c>
      <c r="K142" s="200"/>
      <c r="M142" s="153">
        <v>15</v>
      </c>
      <c r="N142" s="278" t="s">
        <v>48</v>
      </c>
      <c r="O142" s="279"/>
      <c r="P142" s="279"/>
      <c r="Q142" s="279"/>
      <c r="R142" s="280"/>
      <c r="S142" s="160">
        <v>260</v>
      </c>
      <c r="T142" s="199"/>
      <c r="V142" s="153">
        <v>16</v>
      </c>
      <c r="W142" s="278" t="s">
        <v>149</v>
      </c>
      <c r="X142" s="279"/>
      <c r="Y142" s="279"/>
      <c r="Z142" s="279"/>
      <c r="AA142" s="280"/>
      <c r="AB142" s="160">
        <v>230</v>
      </c>
      <c r="AC142" s="200"/>
      <c r="AE142" s="153">
        <v>17</v>
      </c>
      <c r="AF142" s="278" t="s">
        <v>50</v>
      </c>
      <c r="AG142" s="279"/>
      <c r="AH142" s="279"/>
      <c r="AI142" s="279"/>
      <c r="AJ142" s="280"/>
      <c r="AK142" s="160">
        <v>240</v>
      </c>
      <c r="AL142" s="199"/>
      <c r="AO142" s="153">
        <v>17</v>
      </c>
      <c r="AP142" s="278" t="s">
        <v>48</v>
      </c>
      <c r="AQ142" s="279"/>
      <c r="AR142" s="279"/>
      <c r="AS142" s="279"/>
      <c r="AT142" s="279"/>
      <c r="AU142" s="280"/>
      <c r="AV142" s="201">
        <v>150</v>
      </c>
      <c r="AW142" s="199"/>
      <c r="BJ142" s="153">
        <v>17</v>
      </c>
      <c r="BK142" s="278" t="s">
        <v>50</v>
      </c>
      <c r="BL142" s="279"/>
      <c r="BM142" s="279"/>
      <c r="BN142" s="279"/>
      <c r="BO142" s="279"/>
      <c r="BP142" s="280"/>
      <c r="BQ142" s="200">
        <v>91</v>
      </c>
      <c r="BR142" s="153"/>
    </row>
    <row r="143" spans="3:70">
      <c r="C143" s="3"/>
      <c r="D143" s="153">
        <v>18</v>
      </c>
      <c r="E143" s="278" t="s">
        <v>50</v>
      </c>
      <c r="F143" s="279"/>
      <c r="G143" s="279"/>
      <c r="H143" s="279"/>
      <c r="I143" s="280"/>
      <c r="J143" s="160">
        <v>220</v>
      </c>
      <c r="K143" s="200"/>
      <c r="M143" s="153">
        <v>15</v>
      </c>
      <c r="N143" s="278" t="s">
        <v>56</v>
      </c>
      <c r="O143" s="279"/>
      <c r="P143" s="279"/>
      <c r="Q143" s="279"/>
      <c r="R143" s="280"/>
      <c r="S143" s="160">
        <v>260</v>
      </c>
      <c r="T143" s="199"/>
      <c r="V143" s="153">
        <v>16</v>
      </c>
      <c r="W143" s="278" t="s">
        <v>48</v>
      </c>
      <c r="X143" s="279"/>
      <c r="Y143" s="279"/>
      <c r="Z143" s="279"/>
      <c r="AA143" s="280"/>
      <c r="AB143" s="160">
        <v>230</v>
      </c>
      <c r="AC143" s="200"/>
      <c r="AE143" s="153">
        <v>18</v>
      </c>
      <c r="AF143" s="278" t="s">
        <v>107</v>
      </c>
      <c r="AG143" s="279"/>
      <c r="AH143" s="279"/>
      <c r="AI143" s="279"/>
      <c r="AJ143" s="280"/>
      <c r="AK143" s="160">
        <v>234</v>
      </c>
      <c r="AL143" s="199"/>
      <c r="AO143" s="153">
        <v>18</v>
      </c>
      <c r="AP143" s="278" t="s">
        <v>50</v>
      </c>
      <c r="AQ143" s="279"/>
      <c r="AR143" s="279"/>
      <c r="AS143" s="279"/>
      <c r="AT143" s="279"/>
      <c r="AU143" s="280"/>
      <c r="AV143" s="201">
        <v>146</v>
      </c>
      <c r="AW143" s="199"/>
      <c r="BJ143" s="153">
        <v>18</v>
      </c>
      <c r="BK143" s="278" t="s">
        <v>48</v>
      </c>
      <c r="BL143" s="279"/>
      <c r="BM143" s="279"/>
      <c r="BN143" s="279"/>
      <c r="BO143" s="279"/>
      <c r="BP143" s="280"/>
      <c r="BQ143" s="200">
        <v>90</v>
      </c>
      <c r="BR143" s="153"/>
    </row>
    <row r="144" spans="3:70">
      <c r="C144" s="3"/>
      <c r="D144" s="153">
        <v>19</v>
      </c>
      <c r="E144" s="278" t="s">
        <v>150</v>
      </c>
      <c r="F144" s="279"/>
      <c r="G144" s="279"/>
      <c r="H144" s="279"/>
      <c r="I144" s="280"/>
      <c r="J144" s="160">
        <v>214</v>
      </c>
      <c r="K144" s="200"/>
      <c r="M144" s="153">
        <v>15</v>
      </c>
      <c r="N144" s="278" t="s">
        <v>107</v>
      </c>
      <c r="O144" s="279"/>
      <c r="P144" s="279"/>
      <c r="Q144" s="279"/>
      <c r="R144" s="280"/>
      <c r="S144" s="160">
        <v>260</v>
      </c>
      <c r="T144" s="199"/>
      <c r="V144" s="153">
        <v>19</v>
      </c>
      <c r="W144" s="278" t="s">
        <v>50</v>
      </c>
      <c r="X144" s="279"/>
      <c r="Y144" s="279"/>
      <c r="Z144" s="279"/>
      <c r="AA144" s="280"/>
      <c r="AB144" s="160">
        <v>226</v>
      </c>
      <c r="AC144" s="200"/>
      <c r="AE144" s="153">
        <v>19</v>
      </c>
      <c r="AF144" s="278" t="s">
        <v>48</v>
      </c>
      <c r="AG144" s="279"/>
      <c r="AH144" s="279"/>
      <c r="AI144" s="279"/>
      <c r="AJ144" s="280"/>
      <c r="AK144" s="160">
        <v>234</v>
      </c>
      <c r="AL144" s="199"/>
      <c r="AO144" s="153">
        <v>19</v>
      </c>
      <c r="AP144" s="278" t="s">
        <v>90</v>
      </c>
      <c r="AQ144" s="279"/>
      <c r="AR144" s="279"/>
      <c r="AS144" s="279"/>
      <c r="AT144" s="279"/>
      <c r="AU144" s="280"/>
      <c r="AV144" s="201">
        <v>122</v>
      </c>
      <c r="AW144" s="199"/>
      <c r="BJ144" s="153">
        <v>18</v>
      </c>
      <c r="BK144" s="278" t="s">
        <v>90</v>
      </c>
      <c r="BL144" s="279"/>
      <c r="BM144" s="279"/>
      <c r="BN144" s="279"/>
      <c r="BO144" s="279"/>
      <c r="BP144" s="280"/>
      <c r="BQ144" s="200">
        <v>90</v>
      </c>
      <c r="BR144" s="153"/>
    </row>
    <row r="145" spans="3:70">
      <c r="C145" s="3"/>
      <c r="D145" s="153">
        <v>20</v>
      </c>
      <c r="E145" s="278" t="s">
        <v>112</v>
      </c>
      <c r="F145" s="279"/>
      <c r="G145" s="279"/>
      <c r="H145" s="279"/>
      <c r="I145" s="280"/>
      <c r="J145" s="160">
        <v>206</v>
      </c>
      <c r="K145" s="200"/>
      <c r="M145" s="153">
        <v>20</v>
      </c>
      <c r="N145" s="278" t="s">
        <v>110</v>
      </c>
      <c r="O145" s="279"/>
      <c r="P145" s="279"/>
      <c r="Q145" s="279"/>
      <c r="R145" s="280"/>
      <c r="S145" s="160">
        <v>252</v>
      </c>
      <c r="T145" s="199"/>
      <c r="V145" s="153">
        <v>20</v>
      </c>
      <c r="W145" s="278" t="s">
        <v>90</v>
      </c>
      <c r="X145" s="279"/>
      <c r="Y145" s="279"/>
      <c r="Z145" s="279"/>
      <c r="AA145" s="280"/>
      <c r="AB145" s="160">
        <v>204</v>
      </c>
      <c r="AC145" s="200"/>
      <c r="AE145" s="153">
        <v>20</v>
      </c>
      <c r="AF145" s="278" t="s">
        <v>90</v>
      </c>
      <c r="AG145" s="279"/>
      <c r="AH145" s="279"/>
      <c r="AI145" s="279"/>
      <c r="AJ145" s="280"/>
      <c r="AK145" s="160">
        <v>214</v>
      </c>
      <c r="AL145" s="199"/>
      <c r="AO145" s="153">
        <v>20</v>
      </c>
      <c r="AP145" s="278" t="s">
        <v>150</v>
      </c>
      <c r="AQ145" s="279"/>
      <c r="AR145" s="279"/>
      <c r="AS145" s="279"/>
      <c r="AT145" s="279"/>
      <c r="AU145" s="280"/>
      <c r="AV145" s="201">
        <v>116</v>
      </c>
      <c r="AW145" s="199"/>
      <c r="BJ145" s="153">
        <v>20</v>
      </c>
      <c r="BK145" s="278" t="s">
        <v>56</v>
      </c>
      <c r="BL145" s="279"/>
      <c r="BM145" s="279"/>
      <c r="BN145" s="279"/>
      <c r="BO145" s="279"/>
      <c r="BP145" s="280"/>
      <c r="BQ145" s="200">
        <v>89</v>
      </c>
      <c r="BR145" s="153"/>
    </row>
    <row r="146" spans="3:70">
      <c r="C146" s="3"/>
      <c r="D146" s="153">
        <v>21</v>
      </c>
      <c r="E146" s="278" t="s">
        <v>108</v>
      </c>
      <c r="F146" s="279"/>
      <c r="G146" s="279"/>
      <c r="H146" s="279"/>
      <c r="I146" s="280"/>
      <c r="J146" s="160">
        <v>198</v>
      </c>
      <c r="K146" s="200"/>
      <c r="M146" s="153">
        <v>21</v>
      </c>
      <c r="N146" s="278" t="s">
        <v>112</v>
      </c>
      <c r="O146" s="279"/>
      <c r="P146" s="279"/>
      <c r="Q146" s="279"/>
      <c r="R146" s="280"/>
      <c r="S146" s="160">
        <v>246</v>
      </c>
      <c r="T146" s="199"/>
      <c r="V146" s="153">
        <v>20</v>
      </c>
      <c r="W146" s="278" t="s">
        <v>108</v>
      </c>
      <c r="X146" s="279"/>
      <c r="Y146" s="279"/>
      <c r="Z146" s="279"/>
      <c r="AA146" s="280"/>
      <c r="AB146" s="160">
        <v>204</v>
      </c>
      <c r="AC146" s="200"/>
      <c r="AE146" s="153">
        <v>21</v>
      </c>
      <c r="AF146" s="278" t="s">
        <v>108</v>
      </c>
      <c r="AG146" s="279"/>
      <c r="AH146" s="279"/>
      <c r="AI146" s="279"/>
      <c r="AJ146" s="280"/>
      <c r="AK146" s="160">
        <v>210</v>
      </c>
      <c r="AL146" s="199"/>
      <c r="AO146" s="153">
        <v>21</v>
      </c>
      <c r="AP146" s="278" t="s">
        <v>108</v>
      </c>
      <c r="AQ146" s="279"/>
      <c r="AR146" s="279"/>
      <c r="AS146" s="279"/>
      <c r="AT146" s="279"/>
      <c r="AU146" s="280"/>
      <c r="AV146" s="201">
        <v>114</v>
      </c>
      <c r="AW146" s="199"/>
      <c r="BJ146" s="153">
        <v>21</v>
      </c>
      <c r="BK146" s="278" t="s">
        <v>108</v>
      </c>
      <c r="BL146" s="279"/>
      <c r="BM146" s="279"/>
      <c r="BN146" s="279"/>
      <c r="BO146" s="279"/>
      <c r="BP146" s="280"/>
      <c r="BQ146" s="200">
        <v>85</v>
      </c>
      <c r="BR146" s="153"/>
    </row>
    <row r="147" spans="3:70">
      <c r="C147" s="3"/>
    </row>
  </sheetData>
  <sortState ref="B67:C77">
    <sortCondition descending="1" ref="B67:B77"/>
  </sortState>
  <mergeCells count="619">
    <mergeCell ref="DZ45:EC45"/>
    <mergeCell ref="DZ38:EC38"/>
    <mergeCell ref="DU37:DX37"/>
    <mergeCell ref="DU45:DX45"/>
    <mergeCell ref="DK42:DN42"/>
    <mergeCell ref="DP42:DS42"/>
    <mergeCell ref="DZ42:EC42"/>
    <mergeCell ref="DP44:DS44"/>
    <mergeCell ref="DP46:DS46"/>
    <mergeCell ref="DU44:DX44"/>
    <mergeCell ref="DZ44:EC44"/>
    <mergeCell ref="DZ32:EC32"/>
    <mergeCell ref="DK33:DN33"/>
    <mergeCell ref="DP32:DS32"/>
    <mergeCell ref="DU31:DX31"/>
    <mergeCell ref="DZ34:EC34"/>
    <mergeCell ref="DK34:DN34"/>
    <mergeCell ref="DP33:DS33"/>
    <mergeCell ref="DU34:DX34"/>
    <mergeCell ref="DZ35:EC35"/>
    <mergeCell ref="DK35:DN35"/>
    <mergeCell ref="DP31:DS31"/>
    <mergeCell ref="DU35:DX35"/>
    <mergeCell ref="DF45:DI45"/>
    <mergeCell ref="DF47:DI47"/>
    <mergeCell ref="DA42:DD42"/>
    <mergeCell ref="DF42:DI42"/>
    <mergeCell ref="DF44:DI44"/>
    <mergeCell ref="DF46:DI46"/>
    <mergeCell ref="DF48:DI48"/>
    <mergeCell ref="DK30:DN30"/>
    <mergeCell ref="DP45:DS45"/>
    <mergeCell ref="DK31:DN31"/>
    <mergeCell ref="DP35:DS35"/>
    <mergeCell ref="DK32:DN32"/>
    <mergeCell ref="DP38:DS38"/>
    <mergeCell ref="DP47:DS47"/>
    <mergeCell ref="DK39:DN39"/>
    <mergeCell ref="DP37:DS37"/>
    <mergeCell ref="DP39:DS39"/>
    <mergeCell ref="DP41:DS41"/>
    <mergeCell ref="DU41:DX41"/>
    <mergeCell ref="DZ41:EC41"/>
    <mergeCell ref="CV39:CY39"/>
    <mergeCell ref="DF33:DI33"/>
    <mergeCell ref="DA38:DD38"/>
    <mergeCell ref="DA30:DD30"/>
    <mergeCell ref="DA31:DD31"/>
    <mergeCell ref="DA32:DD32"/>
    <mergeCell ref="DA33:DD33"/>
    <mergeCell ref="DA34:DD34"/>
    <mergeCell ref="DA35:DD35"/>
    <mergeCell ref="DA36:DD36"/>
    <mergeCell ref="DA37:DD37"/>
    <mergeCell ref="DA39:DD39"/>
    <mergeCell ref="DF39:DI39"/>
    <mergeCell ref="DF31:DI31"/>
    <mergeCell ref="DF37:DI37"/>
    <mergeCell ref="DF38:DI38"/>
    <mergeCell ref="DU32:DX32"/>
    <mergeCell ref="DZ30:EC30"/>
    <mergeCell ref="DU30:DX30"/>
    <mergeCell ref="DZ31:EC31"/>
    <mergeCell ref="DU33:DX33"/>
    <mergeCell ref="CV36:CY36"/>
    <mergeCell ref="CV38:CY38"/>
    <mergeCell ref="DZ39:EC39"/>
    <mergeCell ref="DK36:DN36"/>
    <mergeCell ref="DP34:DS34"/>
    <mergeCell ref="DU36:DX36"/>
    <mergeCell ref="DK37:DN37"/>
    <mergeCell ref="DU38:DX38"/>
    <mergeCell ref="DZ36:EC36"/>
    <mergeCell ref="DK38:DN38"/>
    <mergeCell ref="DP36:DS36"/>
    <mergeCell ref="DU39:DX39"/>
    <mergeCell ref="DZ37:EC37"/>
    <mergeCell ref="FL34:FM34"/>
    <mergeCell ref="FL35:FM35"/>
    <mergeCell ref="FL36:FM36"/>
    <mergeCell ref="FH30:FI30"/>
    <mergeCell ref="FJ30:FK30"/>
    <mergeCell ref="FH31:FI31"/>
    <mergeCell ref="FJ31:FK31"/>
    <mergeCell ref="FH32:FI32"/>
    <mergeCell ref="FJ32:FK32"/>
    <mergeCell ref="FH33:FI33"/>
    <mergeCell ref="FJ33:FK33"/>
    <mergeCell ref="FH34:FI34"/>
    <mergeCell ref="FJ34:FK34"/>
    <mergeCell ref="FH35:FI35"/>
    <mergeCell ref="FJ35:FK35"/>
    <mergeCell ref="FH36:FI36"/>
    <mergeCell ref="FJ36:FK36"/>
    <mergeCell ref="FL30:FM30"/>
    <mergeCell ref="FL31:FM31"/>
    <mergeCell ref="FL32:FM32"/>
    <mergeCell ref="FL33:FM33"/>
    <mergeCell ref="FF35:FG35"/>
    <mergeCell ref="EN36:EO36"/>
    <mergeCell ref="ET36:EU36"/>
    <mergeCell ref="EZ36:FA36"/>
    <mergeCell ref="FF36:FG36"/>
    <mergeCell ref="EL35:EM35"/>
    <mergeCell ref="EP35:EQ35"/>
    <mergeCell ref="ER35:ES35"/>
    <mergeCell ref="EV35:EW35"/>
    <mergeCell ref="EX35:EY35"/>
    <mergeCell ref="FB35:FC35"/>
    <mergeCell ref="FD35:FE35"/>
    <mergeCell ref="EL36:EM36"/>
    <mergeCell ref="EP36:EQ36"/>
    <mergeCell ref="EN35:EO35"/>
    <mergeCell ref="ET35:EU35"/>
    <mergeCell ref="EZ35:FA35"/>
    <mergeCell ref="ER36:ES36"/>
    <mergeCell ref="EV36:EW36"/>
    <mergeCell ref="EX36:EY36"/>
    <mergeCell ref="FB36:FC36"/>
    <mergeCell ref="FD36:FE36"/>
    <mergeCell ref="FF33:FG33"/>
    <mergeCell ref="EN34:EO34"/>
    <mergeCell ref="ET34:EU34"/>
    <mergeCell ref="EZ34:FA34"/>
    <mergeCell ref="FF34:FG34"/>
    <mergeCell ref="EL34:EM34"/>
    <mergeCell ref="EP34:EQ34"/>
    <mergeCell ref="ER34:ES34"/>
    <mergeCell ref="EV34:EW34"/>
    <mergeCell ref="EX34:EY34"/>
    <mergeCell ref="FB34:FC34"/>
    <mergeCell ref="FD34:FE34"/>
    <mergeCell ref="EN33:EO33"/>
    <mergeCell ref="ET33:EU33"/>
    <mergeCell ref="EZ33:FA33"/>
    <mergeCell ref="EL33:EM33"/>
    <mergeCell ref="EP33:EQ33"/>
    <mergeCell ref="ER33:ES33"/>
    <mergeCell ref="EV33:EW33"/>
    <mergeCell ref="EX33:EY33"/>
    <mergeCell ref="FB33:FC33"/>
    <mergeCell ref="FD33:FE33"/>
    <mergeCell ref="FF31:FG31"/>
    <mergeCell ref="EN32:EO32"/>
    <mergeCell ref="ET32:EU32"/>
    <mergeCell ref="EZ32:FA32"/>
    <mergeCell ref="FF32:FG32"/>
    <mergeCell ref="EL31:EM31"/>
    <mergeCell ref="EP31:EQ31"/>
    <mergeCell ref="ER31:ES31"/>
    <mergeCell ref="EV31:EW31"/>
    <mergeCell ref="EX31:EY31"/>
    <mergeCell ref="FB31:FC31"/>
    <mergeCell ref="FD31:FE31"/>
    <mergeCell ref="EL32:EM32"/>
    <mergeCell ref="EP32:EQ32"/>
    <mergeCell ref="EN31:EO31"/>
    <mergeCell ref="ET31:EU31"/>
    <mergeCell ref="EZ31:FA31"/>
    <mergeCell ref="ER32:ES32"/>
    <mergeCell ref="EV32:EW32"/>
    <mergeCell ref="EX32:EY32"/>
    <mergeCell ref="FB32:FC32"/>
    <mergeCell ref="FD32:FE32"/>
    <mergeCell ref="EN30:EO30"/>
    <mergeCell ref="ET30:EU30"/>
    <mergeCell ref="EZ30:FA30"/>
    <mergeCell ref="FF30:FG30"/>
    <mergeCell ref="EL30:EM30"/>
    <mergeCell ref="EP30:EQ30"/>
    <mergeCell ref="ER30:ES30"/>
    <mergeCell ref="EV30:EW30"/>
    <mergeCell ref="EX30:EY30"/>
    <mergeCell ref="FB30:FC30"/>
    <mergeCell ref="FD30:FE30"/>
    <mergeCell ref="DF36:DI36"/>
    <mergeCell ref="CV37:CY37"/>
    <mergeCell ref="DZ33:EC33"/>
    <mergeCell ref="DP30:DS30"/>
    <mergeCell ref="DU29:DY29"/>
    <mergeCell ref="DF35:DI35"/>
    <mergeCell ref="CV45:CY45"/>
    <mergeCell ref="DP29:DT29"/>
    <mergeCell ref="DF34:DI34"/>
    <mergeCell ref="CV35:CY35"/>
    <mergeCell ref="DK29:DO29"/>
    <mergeCell ref="CV32:CY32"/>
    <mergeCell ref="DF29:DJ29"/>
    <mergeCell ref="DF32:DI32"/>
    <mergeCell ref="CV31:CY31"/>
    <mergeCell ref="DA29:DE29"/>
    <mergeCell ref="CV33:CY33"/>
    <mergeCell ref="CV29:CZ29"/>
    <mergeCell ref="DF30:DI30"/>
    <mergeCell ref="CV30:CY30"/>
    <mergeCell ref="DA41:DD41"/>
    <mergeCell ref="DF41:DI41"/>
    <mergeCell ref="DK41:DN41"/>
    <mergeCell ref="CV34:CY34"/>
    <mergeCell ref="CU28:ED28"/>
    <mergeCell ref="AY28:BG28"/>
    <mergeCell ref="BI28:BS28"/>
    <mergeCell ref="BI29:BS29"/>
    <mergeCell ref="AO30:AR30"/>
    <mergeCell ref="DF4:DM4"/>
    <mergeCell ref="D29:K29"/>
    <mergeCell ref="M30:P30"/>
    <mergeCell ref="M29:T29"/>
    <mergeCell ref="D28:T28"/>
    <mergeCell ref="V28:AL28"/>
    <mergeCell ref="V29:AC29"/>
    <mergeCell ref="AE29:AL29"/>
    <mergeCell ref="V30:Y30"/>
    <mergeCell ref="AE30:AH30"/>
    <mergeCell ref="D30:G30"/>
    <mergeCell ref="D4:K4"/>
    <mergeCell ref="U4:AB4"/>
    <mergeCell ref="AC4:AJ4"/>
    <mergeCell ref="AL4:AS4"/>
    <mergeCell ref="CJ30:CM30"/>
    <mergeCell ref="CO28:CS28"/>
    <mergeCell ref="DZ29:ED29"/>
    <mergeCell ref="FS2:FV2"/>
    <mergeCell ref="EC1:GN1"/>
    <mergeCell ref="DF2:DI2"/>
    <mergeCell ref="DN2:DR2"/>
    <mergeCell ref="CG2:CW2"/>
    <mergeCell ref="GA2:GE2"/>
    <mergeCell ref="CX2:DE2"/>
    <mergeCell ref="FK2:FR2"/>
    <mergeCell ref="FK4:FR4"/>
    <mergeCell ref="FS4:FZ4"/>
    <mergeCell ref="GA4:GJ4"/>
    <mergeCell ref="EC4:EJ4"/>
    <mergeCell ref="EK4:EN4"/>
    <mergeCell ref="ET4:FA4"/>
    <mergeCell ref="FB4:FI4"/>
    <mergeCell ref="BP1:EA1"/>
    <mergeCell ref="DN4:DW4"/>
    <mergeCell ref="CG4:CN4"/>
    <mergeCell ref="CO4:CV4"/>
    <mergeCell ref="CX4:DE4"/>
    <mergeCell ref="EC2:ES2"/>
    <mergeCell ref="ET2:FJ2"/>
    <mergeCell ref="E58:I58"/>
    <mergeCell ref="E62:I62"/>
    <mergeCell ref="E57:I57"/>
    <mergeCell ref="E59:I59"/>
    <mergeCell ref="E64:I64"/>
    <mergeCell ref="BP2:CF2"/>
    <mergeCell ref="BP4:BW4"/>
    <mergeCell ref="BX4:CA4"/>
    <mergeCell ref="BU30:BX30"/>
    <mergeCell ref="BZ30:CC30"/>
    <mergeCell ref="CE30:CH30"/>
    <mergeCell ref="BU28:CC28"/>
    <mergeCell ref="CE28:CM28"/>
    <mergeCell ref="BU29:CC29"/>
    <mergeCell ref="CE29:CM29"/>
    <mergeCell ref="AT30:AW30"/>
    <mergeCell ref="AY30:BB30"/>
    <mergeCell ref="BD30:BG30"/>
    <mergeCell ref="BI30:BM30"/>
    <mergeCell ref="BO30:BS30"/>
    <mergeCell ref="BV55:CC55"/>
    <mergeCell ref="AY54:BG54"/>
    <mergeCell ref="BJ54:BR54"/>
    <mergeCell ref="E60:I60"/>
    <mergeCell ref="D1:BN1"/>
    <mergeCell ref="D2:T2"/>
    <mergeCell ref="U2:AK2"/>
    <mergeCell ref="AT2:AW2"/>
    <mergeCell ref="BB2:BF2"/>
    <mergeCell ref="L4:O4"/>
    <mergeCell ref="D55:K55"/>
    <mergeCell ref="M55:T55"/>
    <mergeCell ref="V55:AC55"/>
    <mergeCell ref="AE55:AL55"/>
    <mergeCell ref="AO55:AW55"/>
    <mergeCell ref="AY55:BG55"/>
    <mergeCell ref="BJ55:BR55"/>
    <mergeCell ref="D54:K54"/>
    <mergeCell ref="M54:T54"/>
    <mergeCell ref="V54:AC54"/>
    <mergeCell ref="AE54:AL54"/>
    <mergeCell ref="AO54:AW54"/>
    <mergeCell ref="AL2:AS2"/>
    <mergeCell ref="AY29:BG29"/>
    <mergeCell ref="AT4:BA4"/>
    <mergeCell ref="BB4:BK4"/>
    <mergeCell ref="AO28:AW28"/>
    <mergeCell ref="AO29:AW29"/>
    <mergeCell ref="D78:K78"/>
    <mergeCell ref="M78:T78"/>
    <mergeCell ref="V78:AC78"/>
    <mergeCell ref="E88:I88"/>
    <mergeCell ref="E89:I89"/>
    <mergeCell ref="E73:I73"/>
    <mergeCell ref="E74:I74"/>
    <mergeCell ref="E75:I75"/>
    <mergeCell ref="E76:I76"/>
    <mergeCell ref="E82:I82"/>
    <mergeCell ref="E83:I83"/>
    <mergeCell ref="E84:I84"/>
    <mergeCell ref="E85:I85"/>
    <mergeCell ref="E86:I86"/>
    <mergeCell ref="E87:I87"/>
    <mergeCell ref="E61:I61"/>
    <mergeCell ref="E66:I66"/>
    <mergeCell ref="E65:I65"/>
    <mergeCell ref="E63:I63"/>
    <mergeCell ref="E68:I68"/>
    <mergeCell ref="E77:I77"/>
    <mergeCell ref="E80:I80"/>
    <mergeCell ref="E81:I81"/>
    <mergeCell ref="BW60:CA60"/>
    <mergeCell ref="AE78:AL78"/>
    <mergeCell ref="E67:I67"/>
    <mergeCell ref="E69:I69"/>
    <mergeCell ref="E70:I70"/>
    <mergeCell ref="E71:I71"/>
    <mergeCell ref="E72:I72"/>
    <mergeCell ref="N70:R70"/>
    <mergeCell ref="N69:R69"/>
    <mergeCell ref="N68:R68"/>
    <mergeCell ref="W68:AA68"/>
    <mergeCell ref="W69:AA69"/>
    <mergeCell ref="AF70:AJ70"/>
    <mergeCell ref="AZ67:BE67"/>
    <mergeCell ref="AZ68:BE68"/>
    <mergeCell ref="AZ69:BE69"/>
    <mergeCell ref="BJ124:BR124"/>
    <mergeCell ref="D124:K124"/>
    <mergeCell ref="M124:T124"/>
    <mergeCell ref="V124:AC124"/>
    <mergeCell ref="AE124:AL124"/>
    <mergeCell ref="AO124:AW124"/>
    <mergeCell ref="D101:K101"/>
    <mergeCell ref="M101:T101"/>
    <mergeCell ref="V101:AC101"/>
    <mergeCell ref="AE101:AL101"/>
    <mergeCell ref="AO101:AV101"/>
    <mergeCell ref="E103:I103"/>
    <mergeCell ref="E104:I104"/>
    <mergeCell ref="E105:I105"/>
    <mergeCell ref="E106:I106"/>
    <mergeCell ref="E107:I107"/>
    <mergeCell ref="E108:I108"/>
    <mergeCell ref="E109:I109"/>
    <mergeCell ref="E110:I110"/>
    <mergeCell ref="E111:I111"/>
    <mergeCell ref="E112:I112"/>
    <mergeCell ref="AP122:AU122"/>
    <mergeCell ref="AP123:AU123"/>
    <mergeCell ref="AP113:AU113"/>
    <mergeCell ref="N93:R93"/>
    <mergeCell ref="N94:R94"/>
    <mergeCell ref="AP90:AU90"/>
    <mergeCell ref="AP68:AU68"/>
    <mergeCell ref="AP69:AU69"/>
    <mergeCell ref="AP70:AU70"/>
    <mergeCell ref="AP71:AU71"/>
    <mergeCell ref="AP72:AU72"/>
    <mergeCell ref="AP73:AU73"/>
    <mergeCell ref="AP74:AU74"/>
    <mergeCell ref="AP75:AU75"/>
    <mergeCell ref="AP76:AU76"/>
    <mergeCell ref="AP77:AU77"/>
    <mergeCell ref="AO78:AW78"/>
    <mergeCell ref="W74:AA74"/>
    <mergeCell ref="W76:AA76"/>
    <mergeCell ref="W77:AA77"/>
    <mergeCell ref="W75:AA75"/>
    <mergeCell ref="W90:AA90"/>
    <mergeCell ref="W91:AA91"/>
    <mergeCell ref="W93:AA93"/>
    <mergeCell ref="W94:AA94"/>
    <mergeCell ref="AF77:AJ77"/>
    <mergeCell ref="AF90:AJ90"/>
    <mergeCell ref="AP144:AU144"/>
    <mergeCell ref="AP145:AU145"/>
    <mergeCell ref="AP146:AU146"/>
    <mergeCell ref="AP143:AU143"/>
    <mergeCell ref="AP100:AU100"/>
    <mergeCell ref="AP91:AU91"/>
    <mergeCell ref="AP92:AU92"/>
    <mergeCell ref="AP93:AU93"/>
    <mergeCell ref="AP94:AU94"/>
    <mergeCell ref="AP95:AU95"/>
    <mergeCell ref="AP96:AU96"/>
    <mergeCell ref="AP97:AU97"/>
    <mergeCell ref="AP98:AU98"/>
    <mergeCell ref="AP99:AU99"/>
    <mergeCell ref="AP137:AU137"/>
    <mergeCell ref="AP138:AU138"/>
    <mergeCell ref="AP139:AU139"/>
    <mergeCell ref="AP140:AU140"/>
    <mergeCell ref="AP141:AU141"/>
    <mergeCell ref="AP142:AU142"/>
    <mergeCell ref="AZ70:BE70"/>
    <mergeCell ref="AZ71:BE71"/>
    <mergeCell ref="AZ72:BE72"/>
    <mergeCell ref="AZ73:BE73"/>
    <mergeCell ref="AZ74:BE74"/>
    <mergeCell ref="AZ75:BE75"/>
    <mergeCell ref="AZ76:BE76"/>
    <mergeCell ref="AZ77:BE77"/>
    <mergeCell ref="AP136:AU136"/>
    <mergeCell ref="AP120:AU120"/>
    <mergeCell ref="AP121:AU121"/>
    <mergeCell ref="AP114:AU114"/>
    <mergeCell ref="AP115:AU115"/>
    <mergeCell ref="AP116:AU116"/>
    <mergeCell ref="AP117:AU117"/>
    <mergeCell ref="AP118:AU118"/>
    <mergeCell ref="AP119:AU119"/>
    <mergeCell ref="BK114:BP114"/>
    <mergeCell ref="BK90:BP90"/>
    <mergeCell ref="BK91:BP91"/>
    <mergeCell ref="BK92:BP92"/>
    <mergeCell ref="BK93:BP93"/>
    <mergeCell ref="BK75:BP75"/>
    <mergeCell ref="BK76:BP76"/>
    <mergeCell ref="BK77:BP77"/>
    <mergeCell ref="BK67:BP67"/>
    <mergeCell ref="BK68:BP68"/>
    <mergeCell ref="BK69:BP69"/>
    <mergeCell ref="BK70:BP70"/>
    <mergeCell ref="BK71:BP71"/>
    <mergeCell ref="BK72:BP72"/>
    <mergeCell ref="BK73:BP73"/>
    <mergeCell ref="BK74:BP74"/>
    <mergeCell ref="BJ78:BR78"/>
    <mergeCell ref="BK113:BP113"/>
    <mergeCell ref="BK94:BP94"/>
    <mergeCell ref="BK95:BP95"/>
    <mergeCell ref="BK96:BP96"/>
    <mergeCell ref="BK97:BP97"/>
    <mergeCell ref="BK98:BP98"/>
    <mergeCell ref="BK99:BP99"/>
    <mergeCell ref="BK100:BP100"/>
    <mergeCell ref="BJ101:BQ101"/>
    <mergeCell ref="BK123:BP123"/>
    <mergeCell ref="BK115:BP115"/>
    <mergeCell ref="BK116:BP116"/>
    <mergeCell ref="BK117:BP117"/>
    <mergeCell ref="BK118:BP118"/>
    <mergeCell ref="BK119:BP119"/>
    <mergeCell ref="BK120:BP120"/>
    <mergeCell ref="BK121:BP121"/>
    <mergeCell ref="N116:R116"/>
    <mergeCell ref="N117:R117"/>
    <mergeCell ref="N118:R118"/>
    <mergeCell ref="BK122:BP122"/>
    <mergeCell ref="BK143:BP143"/>
    <mergeCell ref="BK144:BP144"/>
    <mergeCell ref="BK145:BP145"/>
    <mergeCell ref="BK146:BP146"/>
    <mergeCell ref="BK136:BP136"/>
    <mergeCell ref="BK137:BP137"/>
    <mergeCell ref="BK138:BP138"/>
    <mergeCell ref="BK139:BP139"/>
    <mergeCell ref="BK140:BP140"/>
    <mergeCell ref="BK141:BP141"/>
    <mergeCell ref="BK142:BP142"/>
    <mergeCell ref="AF115:AJ115"/>
    <mergeCell ref="E92:I92"/>
    <mergeCell ref="N92:R92"/>
    <mergeCell ref="N91:R91"/>
    <mergeCell ref="W92:AA92"/>
    <mergeCell ref="AF92:AJ92"/>
    <mergeCell ref="E91:I91"/>
    <mergeCell ref="CV41:CY41"/>
    <mergeCell ref="CV42:CY42"/>
    <mergeCell ref="CV44:CY44"/>
    <mergeCell ref="E96:I96"/>
    <mergeCell ref="E97:I97"/>
    <mergeCell ref="E98:I98"/>
    <mergeCell ref="E99:I99"/>
    <mergeCell ref="E100:I100"/>
    <mergeCell ref="E113:I113"/>
    <mergeCell ref="E114:I114"/>
    <mergeCell ref="N96:R96"/>
    <mergeCell ref="N97:R97"/>
    <mergeCell ref="N98:R98"/>
    <mergeCell ref="N99:R99"/>
    <mergeCell ref="N100:R100"/>
    <mergeCell ref="E115:I115"/>
    <mergeCell ref="N115:R115"/>
    <mergeCell ref="DF49:DI49"/>
    <mergeCell ref="DA44:DD44"/>
    <mergeCell ref="DA46:DD46"/>
    <mergeCell ref="DA45:DD45"/>
    <mergeCell ref="DA47:DD47"/>
    <mergeCell ref="E90:I90"/>
    <mergeCell ref="E93:I93"/>
    <mergeCell ref="E94:I94"/>
    <mergeCell ref="E95:I95"/>
    <mergeCell ref="N67:R67"/>
    <mergeCell ref="N71:R71"/>
    <mergeCell ref="N72:R72"/>
    <mergeCell ref="N73:R73"/>
    <mergeCell ref="N74:R74"/>
    <mergeCell ref="N75:R75"/>
    <mergeCell ref="N76:R76"/>
    <mergeCell ref="N77:R77"/>
    <mergeCell ref="N90:R90"/>
    <mergeCell ref="N95:R95"/>
    <mergeCell ref="W67:AA67"/>
    <mergeCell ref="W70:AA70"/>
    <mergeCell ref="W71:AA71"/>
    <mergeCell ref="W72:AA72"/>
    <mergeCell ref="W73:AA73"/>
    <mergeCell ref="E116:I116"/>
    <mergeCell ref="E117:I117"/>
    <mergeCell ref="E118:I118"/>
    <mergeCell ref="E119:I119"/>
    <mergeCell ref="E120:I120"/>
    <mergeCell ref="E121:I121"/>
    <mergeCell ref="E123:I123"/>
    <mergeCell ref="E122:I122"/>
    <mergeCell ref="E136:I136"/>
    <mergeCell ref="E137:I137"/>
    <mergeCell ref="E138:I138"/>
    <mergeCell ref="E139:I139"/>
    <mergeCell ref="E140:I140"/>
    <mergeCell ref="E141:I141"/>
    <mergeCell ref="E146:I146"/>
    <mergeCell ref="E145:I145"/>
    <mergeCell ref="E144:I144"/>
    <mergeCell ref="E142:I142"/>
    <mergeCell ref="E143:I143"/>
    <mergeCell ref="N113:R113"/>
    <mergeCell ref="N114:R114"/>
    <mergeCell ref="N119:R119"/>
    <mergeCell ref="N120:R120"/>
    <mergeCell ref="N121:R121"/>
    <mergeCell ref="N122:R122"/>
    <mergeCell ref="N123:R123"/>
    <mergeCell ref="N136:R136"/>
    <mergeCell ref="N137:R137"/>
    <mergeCell ref="N138:R138"/>
    <mergeCell ref="N139:R139"/>
    <mergeCell ref="N140:R140"/>
    <mergeCell ref="N141:R141"/>
    <mergeCell ref="N142:R142"/>
    <mergeCell ref="N143:R143"/>
    <mergeCell ref="N144:R144"/>
    <mergeCell ref="N145:R145"/>
    <mergeCell ref="N146:R146"/>
    <mergeCell ref="W95:AA95"/>
    <mergeCell ref="W96:AA96"/>
    <mergeCell ref="W97:AA97"/>
    <mergeCell ref="W98:AA98"/>
    <mergeCell ref="W99:AA99"/>
    <mergeCell ref="W100:AA100"/>
    <mergeCell ref="W113:AA113"/>
    <mergeCell ref="W114:AA114"/>
    <mergeCell ref="W116:AA116"/>
    <mergeCell ref="W115:AA115"/>
    <mergeCell ref="W117:AA117"/>
    <mergeCell ref="W122:AA122"/>
    <mergeCell ref="W123:AA123"/>
    <mergeCell ref="W120:AA120"/>
    <mergeCell ref="W121:AA121"/>
    <mergeCell ref="W118:AA118"/>
    <mergeCell ref="W119:AA119"/>
    <mergeCell ref="W136:AA136"/>
    <mergeCell ref="W137:AA137"/>
    <mergeCell ref="W145:AA145"/>
    <mergeCell ref="W146:AA146"/>
    <mergeCell ref="W144:AA144"/>
    <mergeCell ref="W142:AA142"/>
    <mergeCell ref="W143:AA143"/>
    <mergeCell ref="W141:AA141"/>
    <mergeCell ref="W140:AA140"/>
    <mergeCell ref="W138:AA138"/>
    <mergeCell ref="W139:AA139"/>
    <mergeCell ref="AF93:AJ93"/>
    <mergeCell ref="AF94:AJ94"/>
    <mergeCell ref="AF95:AJ95"/>
    <mergeCell ref="AF96:AJ96"/>
    <mergeCell ref="AF99:AJ99"/>
    <mergeCell ref="AF100:AJ100"/>
    <mergeCell ref="AF97:AJ97"/>
    <mergeCell ref="AF98:AJ98"/>
    <mergeCell ref="AF67:AJ67"/>
    <mergeCell ref="AF68:AJ68"/>
    <mergeCell ref="AF69:AJ69"/>
    <mergeCell ref="AF71:AJ71"/>
    <mergeCell ref="AF72:AJ72"/>
    <mergeCell ref="AF73:AJ73"/>
    <mergeCell ref="AF74:AJ74"/>
    <mergeCell ref="AF75:AJ75"/>
    <mergeCell ref="AF76:AJ76"/>
    <mergeCell ref="BW70:CA70"/>
    <mergeCell ref="AP67:AT67"/>
    <mergeCell ref="AF136:AJ136"/>
    <mergeCell ref="AF145:AJ145"/>
    <mergeCell ref="AF146:AJ146"/>
    <mergeCell ref="AF137:AJ137"/>
    <mergeCell ref="AF138:AJ138"/>
    <mergeCell ref="AF139:AJ139"/>
    <mergeCell ref="AF140:AJ140"/>
    <mergeCell ref="AF141:AJ141"/>
    <mergeCell ref="AF142:AJ142"/>
    <mergeCell ref="AF143:AJ143"/>
    <mergeCell ref="AF144:AJ144"/>
    <mergeCell ref="AF113:AJ113"/>
    <mergeCell ref="AF114:AJ114"/>
    <mergeCell ref="AF116:AJ116"/>
    <mergeCell ref="AF118:AJ118"/>
    <mergeCell ref="AF117:AJ117"/>
    <mergeCell ref="AF122:AJ122"/>
    <mergeCell ref="AF123:AJ123"/>
    <mergeCell ref="AF119:AJ119"/>
    <mergeCell ref="AF120:AJ120"/>
    <mergeCell ref="AF121:AJ121"/>
    <mergeCell ref="AF91:AJ91"/>
  </mergeCells>
  <hyperlinks>
    <hyperlink ref="C1" location="Indice!A1" display="Volver a Indice"/>
  </hyperlinks>
  <pageMargins left="0.2" right="0.27" top="1" bottom="1" header="0.1400000000000000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50"/>
  <sheetViews>
    <sheetView workbookViewId="0">
      <pane xSplit="3" topLeftCell="D1" activePane="topRight" state="frozen"/>
      <selection pane="topRight" activeCell="CC30" sqref="CC30"/>
    </sheetView>
  </sheetViews>
  <sheetFormatPr baseColWidth="10" defaultRowHeight="12.75"/>
  <cols>
    <col min="1" max="1" width="2.28515625" bestFit="1" customWidth="1"/>
    <col min="2" max="2" width="5" bestFit="1" customWidth="1"/>
    <col min="3" max="3" width="22.5703125" bestFit="1" customWidth="1"/>
    <col min="4" max="60" width="4.42578125" customWidth="1"/>
    <col min="61" max="61" width="3" bestFit="1" customWidth="1"/>
    <col min="62" max="62" width="3.7109375" bestFit="1" customWidth="1"/>
    <col min="63" max="63" width="3.42578125" bestFit="1" customWidth="1"/>
    <col min="64" max="64" width="4" bestFit="1" customWidth="1"/>
    <col min="65" max="65" width="4.5703125" bestFit="1" customWidth="1"/>
    <col min="66" max="71" width="4" bestFit="1" customWidth="1"/>
    <col min="72" max="72" width="3" bestFit="1" customWidth="1"/>
    <col min="73" max="76" width="4" bestFit="1" customWidth="1"/>
    <col min="77" max="77" width="3" bestFit="1" customWidth="1"/>
    <col min="78" max="84" width="4" bestFit="1" customWidth="1"/>
    <col min="85" max="85" width="3.7109375" bestFit="1" customWidth="1"/>
    <col min="86" max="86" width="4" bestFit="1" customWidth="1"/>
    <col min="87" max="87" width="3.7109375" bestFit="1" customWidth="1"/>
    <col min="88" max="93" width="4" bestFit="1" customWidth="1"/>
    <col min="94" max="94" width="3" bestFit="1" customWidth="1"/>
    <col min="95" max="95" width="4.140625" bestFit="1" customWidth="1"/>
    <col min="96" max="96" width="3.42578125" bestFit="1" customWidth="1"/>
    <col min="97" max="97" width="4" bestFit="1" customWidth="1"/>
    <col min="98" max="98" width="3" bestFit="1" customWidth="1"/>
    <col min="99" max="99" width="3.7109375" bestFit="1" customWidth="1"/>
    <col min="100" max="101" width="4" bestFit="1" customWidth="1"/>
    <col min="102" max="102" width="3" bestFit="1" customWidth="1"/>
    <col min="103" max="104" width="3.7109375" bestFit="1" customWidth="1"/>
    <col min="105" max="105" width="3.42578125" bestFit="1" customWidth="1"/>
    <col min="106" max="106" width="3" bestFit="1" customWidth="1"/>
    <col min="107" max="108" width="3.7109375" bestFit="1" customWidth="1"/>
    <col min="109" max="109" width="4" bestFit="1" customWidth="1"/>
    <col min="110" max="111" width="3" bestFit="1" customWidth="1"/>
    <col min="112" max="112" width="3.7109375" bestFit="1" customWidth="1"/>
    <col min="113" max="113" width="3.42578125" bestFit="1" customWidth="1"/>
    <col min="114" max="115" width="3" bestFit="1" customWidth="1"/>
    <col min="116" max="116" width="3.7109375" bestFit="1" customWidth="1"/>
    <col min="117" max="117" width="4" bestFit="1" customWidth="1"/>
    <col min="118" max="120" width="3" bestFit="1" customWidth="1"/>
    <col min="121" max="121" width="3.7109375" bestFit="1" customWidth="1"/>
    <col min="122" max="122" width="3.42578125" bestFit="1" customWidth="1"/>
    <col min="123" max="125" width="3" bestFit="1" customWidth="1"/>
    <col min="126" max="126" width="3.7109375" bestFit="1" customWidth="1"/>
    <col min="127" max="127" width="3.42578125" bestFit="1" customWidth="1"/>
    <col min="128" max="128" width="4" bestFit="1" customWidth="1"/>
    <col min="129" max="129" width="4.5703125" bestFit="1" customWidth="1"/>
    <col min="130" max="130" width="4" bestFit="1" customWidth="1"/>
    <col min="131" max="131" width="5" bestFit="1" customWidth="1"/>
    <col min="132" max="134" width="3" bestFit="1" customWidth="1"/>
    <col min="135" max="135" width="3.7109375" bestFit="1" customWidth="1"/>
    <col min="136" max="136" width="3.42578125" bestFit="1" customWidth="1"/>
    <col min="137" max="138" width="3" bestFit="1" customWidth="1"/>
    <col min="139" max="139" width="3.7109375" bestFit="1" customWidth="1"/>
    <col min="140" max="140" width="4" bestFit="1" customWidth="1"/>
    <col min="141" max="142" width="3" bestFit="1" customWidth="1"/>
    <col min="143" max="143" width="3.7109375" bestFit="1" customWidth="1"/>
    <col min="144" max="144" width="3.42578125" bestFit="1" customWidth="1"/>
    <col min="145" max="146" width="3" bestFit="1" customWidth="1"/>
    <col min="147" max="147" width="3.7109375" bestFit="1" customWidth="1"/>
    <col min="148" max="149" width="4" bestFit="1" customWidth="1"/>
    <col min="150" max="151" width="3" bestFit="1" customWidth="1"/>
    <col min="152" max="152" width="3.7109375" bestFit="1" customWidth="1"/>
    <col min="153" max="153" width="3.42578125" bestFit="1" customWidth="1"/>
    <col min="154" max="155" width="3" bestFit="1" customWidth="1"/>
    <col min="156" max="156" width="3.7109375" bestFit="1" customWidth="1"/>
    <col min="157" max="157" width="4" bestFit="1" customWidth="1"/>
    <col min="158" max="159" width="3" bestFit="1" customWidth="1"/>
    <col min="160" max="160" width="3.7109375" bestFit="1" customWidth="1"/>
    <col min="161" max="161" width="3.42578125" bestFit="1" customWidth="1"/>
    <col min="162" max="163" width="3" bestFit="1" customWidth="1"/>
    <col min="164" max="164" width="3.7109375" bestFit="1" customWidth="1"/>
    <col min="165" max="166" width="4" bestFit="1" customWidth="1"/>
    <col min="167" max="167" width="3" bestFit="1" customWidth="1"/>
    <col min="168" max="169" width="3.7109375" bestFit="1" customWidth="1"/>
    <col min="170" max="170" width="3.42578125" bestFit="1" customWidth="1"/>
    <col min="171" max="171" width="3" bestFit="1" customWidth="1"/>
    <col min="172" max="173" width="3.7109375" bestFit="1" customWidth="1"/>
    <col min="174" max="174" width="4" bestFit="1" customWidth="1"/>
    <col min="175" max="176" width="3" bestFit="1" customWidth="1"/>
    <col min="177" max="177" width="3.7109375" bestFit="1" customWidth="1"/>
    <col min="178" max="178" width="3.42578125" bestFit="1" customWidth="1"/>
    <col min="179" max="180" width="4" bestFit="1" customWidth="1"/>
    <col min="181" max="181" width="3.7109375" bestFit="1" customWidth="1"/>
    <col min="182" max="182" width="4" bestFit="1" customWidth="1"/>
    <col min="183" max="185" width="3" bestFit="1" customWidth="1"/>
    <col min="186" max="186" width="3.7109375" bestFit="1" customWidth="1"/>
    <col min="187" max="187" width="3.42578125" bestFit="1" customWidth="1"/>
    <col min="188" max="190" width="3" bestFit="1" customWidth="1"/>
    <col min="191" max="191" width="3.7109375" bestFit="1" customWidth="1"/>
    <col min="192" max="193" width="4" bestFit="1" customWidth="1"/>
    <col min="194" max="194" width="4.5703125" bestFit="1" customWidth="1"/>
    <col min="195" max="195" width="4" bestFit="1" customWidth="1"/>
    <col min="196" max="196" width="5" bestFit="1" customWidth="1"/>
    <col min="197" max="197" width="3" bestFit="1" customWidth="1"/>
    <col min="198" max="198" width="6.5703125" bestFit="1" customWidth="1"/>
    <col min="199" max="199" width="17.5703125" bestFit="1" customWidth="1"/>
  </cols>
  <sheetData>
    <row r="1" spans="1:201" ht="15">
      <c r="C1" s="13" t="s">
        <v>14</v>
      </c>
      <c r="D1" s="295" t="s">
        <v>33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P1" s="318" t="s">
        <v>34</v>
      </c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81"/>
      <c r="EC1" s="316" t="s">
        <v>35</v>
      </c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</row>
    <row r="2" spans="1:201">
      <c r="D2" s="297" t="s">
        <v>59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 t="s">
        <v>36</v>
      </c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303" t="s">
        <v>98</v>
      </c>
      <c r="AM2" s="303"/>
      <c r="AN2" s="303"/>
      <c r="AO2" s="303"/>
      <c r="AP2" s="303"/>
      <c r="AQ2" s="303"/>
      <c r="AR2" s="303"/>
      <c r="AS2" s="303"/>
      <c r="AT2" s="299" t="s">
        <v>37</v>
      </c>
      <c r="AU2" s="299"/>
      <c r="AV2" s="299"/>
      <c r="AW2" s="299"/>
      <c r="AX2" s="81"/>
      <c r="AY2" s="81"/>
      <c r="AZ2" s="81"/>
      <c r="BA2" s="81"/>
      <c r="BB2" s="300" t="s">
        <v>38</v>
      </c>
      <c r="BC2" s="300"/>
      <c r="BD2" s="300"/>
      <c r="BE2" s="300"/>
      <c r="BF2" s="300"/>
      <c r="BG2" s="80"/>
      <c r="BH2" s="80"/>
      <c r="BI2" s="80"/>
      <c r="BJ2" s="80"/>
      <c r="BK2" s="80"/>
      <c r="BP2" s="297" t="s">
        <v>59</v>
      </c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8" t="s">
        <v>36</v>
      </c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303" t="s">
        <v>98</v>
      </c>
      <c r="CY2" s="303"/>
      <c r="CZ2" s="303"/>
      <c r="DA2" s="303"/>
      <c r="DB2" s="303"/>
      <c r="DC2" s="303"/>
      <c r="DD2" s="303"/>
      <c r="DE2" s="303"/>
      <c r="DF2" s="299" t="s">
        <v>37</v>
      </c>
      <c r="DG2" s="299"/>
      <c r="DH2" s="299"/>
      <c r="DI2" s="299"/>
      <c r="DJ2" s="81"/>
      <c r="DK2" s="81"/>
      <c r="DL2" s="81"/>
      <c r="DM2" s="81"/>
      <c r="DN2" s="300" t="s">
        <v>38</v>
      </c>
      <c r="DO2" s="300"/>
      <c r="DP2" s="300"/>
      <c r="DQ2" s="300"/>
      <c r="DR2" s="300"/>
      <c r="DS2" s="80"/>
      <c r="DT2" s="80"/>
      <c r="DU2" s="80"/>
      <c r="DV2" s="80"/>
      <c r="DW2" s="80"/>
      <c r="EB2" s="81"/>
      <c r="EC2" s="297" t="s">
        <v>59</v>
      </c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8" t="s">
        <v>36</v>
      </c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303" t="s">
        <v>98</v>
      </c>
      <c r="FL2" s="303"/>
      <c r="FM2" s="303"/>
      <c r="FN2" s="303"/>
      <c r="FO2" s="303"/>
      <c r="FP2" s="303"/>
      <c r="FQ2" s="303"/>
      <c r="FR2" s="303"/>
      <c r="FS2" s="299" t="s">
        <v>37</v>
      </c>
      <c r="FT2" s="299"/>
      <c r="FU2" s="299"/>
      <c r="FV2" s="299"/>
      <c r="FW2" s="81"/>
      <c r="FX2" s="81"/>
      <c r="FY2" s="81"/>
      <c r="FZ2" s="81"/>
      <c r="GA2" s="300" t="s">
        <v>38</v>
      </c>
      <c r="GB2" s="300"/>
      <c r="GC2" s="300"/>
      <c r="GD2" s="300"/>
      <c r="GE2" s="300"/>
      <c r="GF2" s="80"/>
      <c r="GG2" s="80"/>
      <c r="GH2" s="80"/>
      <c r="GI2" s="80"/>
      <c r="GJ2" s="80"/>
    </row>
    <row r="3" spans="1:201" s="27" customFormat="1">
      <c r="D3" s="5">
        <v>15</v>
      </c>
      <c r="E3" s="5">
        <v>15</v>
      </c>
      <c r="F3" s="5">
        <v>15</v>
      </c>
      <c r="G3" s="180">
        <f>SUM(D3:F3)</f>
        <v>45</v>
      </c>
      <c r="H3" s="84">
        <v>2</v>
      </c>
      <c r="I3" s="84">
        <v>2</v>
      </c>
      <c r="J3" s="84">
        <v>1</v>
      </c>
      <c r="K3" s="92">
        <v>75</v>
      </c>
      <c r="L3" s="25">
        <v>15</v>
      </c>
      <c r="M3" s="25">
        <v>15</v>
      </c>
      <c r="N3" s="26">
        <v>15</v>
      </c>
      <c r="O3" s="182">
        <f>L3+M3+N3</f>
        <v>45</v>
      </c>
      <c r="P3" s="26">
        <v>2</v>
      </c>
      <c r="Q3" s="26">
        <v>2</v>
      </c>
      <c r="R3" s="26">
        <v>1</v>
      </c>
      <c r="S3" s="90">
        <v>75</v>
      </c>
      <c r="T3" s="22">
        <v>150</v>
      </c>
      <c r="U3" s="27">
        <v>15</v>
      </c>
      <c r="V3" s="27">
        <v>15</v>
      </c>
      <c r="W3" s="27">
        <v>15</v>
      </c>
      <c r="X3" s="184">
        <f>W3+V3+U3</f>
        <v>45</v>
      </c>
      <c r="Y3" s="25">
        <v>3</v>
      </c>
      <c r="Z3" s="25">
        <v>2</v>
      </c>
      <c r="AA3" s="25">
        <v>1</v>
      </c>
      <c r="AB3" s="91">
        <v>90</v>
      </c>
      <c r="AC3" s="27">
        <v>15</v>
      </c>
      <c r="AD3" s="27">
        <v>15</v>
      </c>
      <c r="AE3" s="27">
        <v>15</v>
      </c>
      <c r="AF3" s="184">
        <f>AE3+AD3+AC3</f>
        <v>45</v>
      </c>
      <c r="AG3" s="25">
        <v>3</v>
      </c>
      <c r="AH3" s="25">
        <v>2</v>
      </c>
      <c r="AI3" s="25">
        <v>1</v>
      </c>
      <c r="AJ3" s="91">
        <v>90</v>
      </c>
      <c r="AK3" s="24">
        <v>180</v>
      </c>
      <c r="AL3" s="27">
        <v>15</v>
      </c>
      <c r="AM3" s="27">
        <v>15</v>
      </c>
      <c r="AN3" s="27">
        <v>15</v>
      </c>
      <c r="AO3" s="184">
        <f>AN3+AM3+AL3</f>
        <v>45</v>
      </c>
      <c r="AP3" s="25">
        <v>2</v>
      </c>
      <c r="AQ3" s="25">
        <v>2</v>
      </c>
      <c r="AR3" s="25">
        <v>1</v>
      </c>
      <c r="AS3" s="91">
        <v>75</v>
      </c>
      <c r="AT3" s="27">
        <v>15</v>
      </c>
      <c r="AU3" s="27">
        <v>15</v>
      </c>
      <c r="AV3" s="27">
        <v>15</v>
      </c>
      <c r="AW3" s="184">
        <f>AV3+AU3+AT3</f>
        <v>45</v>
      </c>
      <c r="AX3" s="25">
        <v>3</v>
      </c>
      <c r="AY3" s="25">
        <v>3</v>
      </c>
      <c r="AZ3" s="25">
        <v>1</v>
      </c>
      <c r="BA3" s="91">
        <v>105</v>
      </c>
      <c r="BB3" s="27">
        <v>15</v>
      </c>
      <c r="BC3" s="27">
        <v>15</v>
      </c>
      <c r="BD3" s="27">
        <v>0</v>
      </c>
      <c r="BE3" s="27">
        <v>15</v>
      </c>
      <c r="BF3" s="184">
        <f>BE3+BD3+BC3+BB3</f>
        <v>45</v>
      </c>
      <c r="BG3" s="25">
        <v>2</v>
      </c>
      <c r="BH3" s="25">
        <v>1</v>
      </c>
      <c r="BI3" s="25">
        <v>0</v>
      </c>
      <c r="BJ3" s="25">
        <v>1</v>
      </c>
      <c r="BK3" s="91">
        <v>60</v>
      </c>
      <c r="BL3" s="29">
        <f>K3+S3+AB3+AJ3+AS3+BA3+BK3</f>
        <v>570</v>
      </c>
      <c r="BM3" s="27" t="s">
        <v>18</v>
      </c>
      <c r="BN3" s="29">
        <f>BL3</f>
        <v>570</v>
      </c>
      <c r="BP3" s="5">
        <v>15</v>
      </c>
      <c r="BQ3" s="5">
        <v>15</v>
      </c>
      <c r="BR3" s="5">
        <v>15</v>
      </c>
      <c r="BS3" s="180">
        <f>SUM(BP3:BR3)</f>
        <v>45</v>
      </c>
      <c r="BT3" s="84">
        <v>2</v>
      </c>
      <c r="BU3" s="84">
        <v>2</v>
      </c>
      <c r="BV3" s="84">
        <v>1</v>
      </c>
      <c r="BW3" s="92">
        <v>75</v>
      </c>
      <c r="BX3" s="25">
        <v>15</v>
      </c>
      <c r="BY3" s="25">
        <v>15</v>
      </c>
      <c r="BZ3" s="26">
        <v>15</v>
      </c>
      <c r="CA3" s="182">
        <f>BX3+BY3+BZ3</f>
        <v>45</v>
      </c>
      <c r="CB3" s="26">
        <v>2</v>
      </c>
      <c r="CC3" s="26">
        <v>2</v>
      </c>
      <c r="CD3" s="26">
        <v>1</v>
      </c>
      <c r="CE3" s="90">
        <v>75</v>
      </c>
      <c r="CF3" s="22">
        <v>150</v>
      </c>
      <c r="CG3" s="27">
        <v>15</v>
      </c>
      <c r="CH3" s="27">
        <v>15</v>
      </c>
      <c r="CI3" s="27">
        <v>15</v>
      </c>
      <c r="CJ3" s="184">
        <f>CI3+CH3+CG3</f>
        <v>45</v>
      </c>
      <c r="CK3" s="25">
        <v>3</v>
      </c>
      <c r="CL3" s="25">
        <v>2</v>
      </c>
      <c r="CM3" s="25">
        <v>1</v>
      </c>
      <c r="CN3" s="91">
        <v>90</v>
      </c>
      <c r="CO3" s="27">
        <v>15</v>
      </c>
      <c r="CP3" s="27">
        <v>15</v>
      </c>
      <c r="CQ3" s="27">
        <v>15</v>
      </c>
      <c r="CR3" s="184">
        <f>CQ3+CP3+CO3</f>
        <v>45</v>
      </c>
      <c r="CS3" s="25">
        <v>3</v>
      </c>
      <c r="CT3" s="25">
        <v>2</v>
      </c>
      <c r="CU3" s="25">
        <v>1</v>
      </c>
      <c r="CV3" s="91">
        <v>90</v>
      </c>
      <c r="CW3" s="24">
        <v>180</v>
      </c>
      <c r="CX3" s="27">
        <v>15</v>
      </c>
      <c r="CY3" s="27">
        <v>15</v>
      </c>
      <c r="CZ3" s="27">
        <v>15</v>
      </c>
      <c r="DA3" s="184">
        <f>CZ3+CY3+CX3</f>
        <v>45</v>
      </c>
      <c r="DB3" s="25">
        <v>2</v>
      </c>
      <c r="DC3" s="25">
        <v>2</v>
      </c>
      <c r="DD3" s="25">
        <v>1</v>
      </c>
      <c r="DE3" s="91">
        <v>75</v>
      </c>
      <c r="DF3" s="27">
        <v>15</v>
      </c>
      <c r="DG3" s="27">
        <v>15</v>
      </c>
      <c r="DH3" s="27">
        <v>15</v>
      </c>
      <c r="DI3" s="184">
        <f>DH3+DG3+DF3</f>
        <v>45</v>
      </c>
      <c r="DJ3" s="25">
        <v>3</v>
      </c>
      <c r="DK3" s="25">
        <v>3</v>
      </c>
      <c r="DL3" s="25">
        <v>1</v>
      </c>
      <c r="DM3" s="91">
        <v>105</v>
      </c>
      <c r="DN3" s="27">
        <v>15</v>
      </c>
      <c r="DO3" s="27">
        <v>15</v>
      </c>
      <c r="DP3" s="27">
        <v>0</v>
      </c>
      <c r="DQ3" s="27">
        <v>15</v>
      </c>
      <c r="DR3" s="184">
        <f>DQ3+DP3+DO3+DN3</f>
        <v>45</v>
      </c>
      <c r="DS3" s="25">
        <v>2</v>
      </c>
      <c r="DT3" s="25">
        <v>1</v>
      </c>
      <c r="DU3" s="25">
        <v>0</v>
      </c>
      <c r="DV3" s="25">
        <v>1</v>
      </c>
      <c r="DW3" s="91">
        <v>60</v>
      </c>
      <c r="DX3" s="29">
        <f>BW3+CE3+CN3+CV3+DE3+DM3+DW3</f>
        <v>570</v>
      </c>
      <c r="DY3" s="27" t="s">
        <v>18</v>
      </c>
      <c r="DZ3" s="29">
        <f>DX3</f>
        <v>570</v>
      </c>
      <c r="EA3" s="93">
        <v>1140</v>
      </c>
      <c r="EC3" s="5">
        <v>20</v>
      </c>
      <c r="ED3" s="5">
        <v>20</v>
      </c>
      <c r="EE3" s="5">
        <v>20</v>
      </c>
      <c r="EF3" s="180">
        <f>SUM(EC3:EE3)</f>
        <v>60</v>
      </c>
      <c r="EG3" s="84">
        <v>2</v>
      </c>
      <c r="EH3" s="84">
        <v>2</v>
      </c>
      <c r="EI3" s="84">
        <v>1</v>
      </c>
      <c r="EJ3" s="92">
        <v>100</v>
      </c>
      <c r="EK3" s="25">
        <v>20</v>
      </c>
      <c r="EL3" s="25">
        <v>20</v>
      </c>
      <c r="EM3" s="26">
        <v>20</v>
      </c>
      <c r="EN3" s="182">
        <f>EK3+EL3+EM3</f>
        <v>60</v>
      </c>
      <c r="EO3" s="26">
        <v>2</v>
      </c>
      <c r="EP3" s="26">
        <v>2</v>
      </c>
      <c r="EQ3" s="26">
        <v>1</v>
      </c>
      <c r="ER3" s="90">
        <v>100</v>
      </c>
      <c r="ES3" s="22">
        <v>200</v>
      </c>
      <c r="ET3" s="27">
        <v>20</v>
      </c>
      <c r="EU3" s="27">
        <v>20</v>
      </c>
      <c r="EV3" s="27">
        <v>20</v>
      </c>
      <c r="EW3" s="184">
        <f>EV3+EU3+ET3</f>
        <v>60</v>
      </c>
      <c r="EX3" s="25">
        <v>3</v>
      </c>
      <c r="EY3" s="25">
        <v>2</v>
      </c>
      <c r="EZ3" s="25">
        <v>1</v>
      </c>
      <c r="FA3" s="91">
        <v>120</v>
      </c>
      <c r="FB3" s="27">
        <v>20</v>
      </c>
      <c r="FC3" s="27">
        <v>20</v>
      </c>
      <c r="FD3" s="27">
        <v>20</v>
      </c>
      <c r="FE3" s="184">
        <f>FD3+FC3+FB3</f>
        <v>60</v>
      </c>
      <c r="FF3" s="25">
        <v>3</v>
      </c>
      <c r="FG3" s="25">
        <v>2</v>
      </c>
      <c r="FH3" s="25">
        <v>1</v>
      </c>
      <c r="FI3" s="91">
        <v>120</v>
      </c>
      <c r="FJ3" s="24">
        <v>240</v>
      </c>
      <c r="FK3" s="27">
        <v>20</v>
      </c>
      <c r="FL3" s="27">
        <v>20</v>
      </c>
      <c r="FM3" s="27">
        <v>20</v>
      </c>
      <c r="FN3" s="184">
        <f>FM3+FL3+FK3</f>
        <v>60</v>
      </c>
      <c r="FO3" s="25">
        <v>2</v>
      </c>
      <c r="FP3" s="25">
        <v>2</v>
      </c>
      <c r="FQ3" s="25">
        <v>1</v>
      </c>
      <c r="FR3" s="91">
        <v>100</v>
      </c>
      <c r="FS3" s="27">
        <v>20</v>
      </c>
      <c r="FT3" s="27">
        <v>20</v>
      </c>
      <c r="FU3" s="27">
        <v>20</v>
      </c>
      <c r="FV3" s="184">
        <f>FU3+FT3+FS3</f>
        <v>60</v>
      </c>
      <c r="FW3" s="25">
        <v>3</v>
      </c>
      <c r="FX3" s="25">
        <v>3</v>
      </c>
      <c r="FY3" s="25">
        <v>1</v>
      </c>
      <c r="FZ3" s="91">
        <v>140</v>
      </c>
      <c r="GA3" s="27">
        <v>20</v>
      </c>
      <c r="GB3" s="27">
        <v>20</v>
      </c>
      <c r="GC3" s="27">
        <v>20</v>
      </c>
      <c r="GD3" s="27">
        <v>20</v>
      </c>
      <c r="GE3" s="184">
        <f>GD3+GC3+GB3+GA3</f>
        <v>80</v>
      </c>
      <c r="GF3" s="25">
        <v>2</v>
      </c>
      <c r="GG3" s="25">
        <v>1</v>
      </c>
      <c r="GH3" s="25">
        <v>0</v>
      </c>
      <c r="GI3" s="25">
        <v>1</v>
      </c>
      <c r="GJ3" s="91">
        <v>100</v>
      </c>
      <c r="GK3" s="29">
        <f>EJ3+ER3+FA3+FI3+FR3+FZ3+GJ3</f>
        <v>780</v>
      </c>
      <c r="GL3" s="27" t="s">
        <v>18</v>
      </c>
      <c r="GM3" s="29">
        <f>GK3</f>
        <v>780</v>
      </c>
      <c r="GN3" s="5">
        <v>1900</v>
      </c>
      <c r="GO3" s="5"/>
      <c r="GP3" s="27" t="s">
        <v>24</v>
      </c>
      <c r="GQ3" s="5"/>
    </row>
    <row r="4" spans="1:201" s="4" customFormat="1">
      <c r="D4" s="308" t="s">
        <v>100</v>
      </c>
      <c r="E4" s="308"/>
      <c r="F4" s="308"/>
      <c r="G4" s="308"/>
      <c r="H4" s="308"/>
      <c r="I4" s="308"/>
      <c r="J4" s="308"/>
      <c r="K4" s="308"/>
      <c r="L4" s="301" t="s">
        <v>101</v>
      </c>
      <c r="M4" s="301"/>
      <c r="N4" s="301"/>
      <c r="O4" s="301"/>
      <c r="P4" s="190"/>
      <c r="Q4" s="190"/>
      <c r="R4" s="190"/>
      <c r="S4" s="190"/>
      <c r="T4" s="24" t="s">
        <v>21</v>
      </c>
      <c r="U4" s="308" t="s">
        <v>102</v>
      </c>
      <c r="V4" s="308"/>
      <c r="W4" s="308"/>
      <c r="X4" s="308"/>
      <c r="Y4" s="308"/>
      <c r="Z4" s="308"/>
      <c r="AA4" s="308"/>
      <c r="AB4" s="308"/>
      <c r="AC4" s="317" t="s">
        <v>103</v>
      </c>
      <c r="AD4" s="317"/>
      <c r="AE4" s="317"/>
      <c r="AF4" s="317"/>
      <c r="AG4" s="317"/>
      <c r="AH4" s="317"/>
      <c r="AI4" s="317"/>
      <c r="AJ4" s="317"/>
      <c r="AK4" s="24" t="s">
        <v>21</v>
      </c>
      <c r="AL4" s="305" t="s">
        <v>104</v>
      </c>
      <c r="AM4" s="305"/>
      <c r="AN4" s="305"/>
      <c r="AO4" s="305"/>
      <c r="AP4" s="305"/>
      <c r="AQ4" s="305"/>
      <c r="AR4" s="305"/>
      <c r="AS4" s="305"/>
      <c r="AT4" s="304" t="s">
        <v>96</v>
      </c>
      <c r="AU4" s="304"/>
      <c r="AV4" s="304"/>
      <c r="AW4" s="304"/>
      <c r="AX4" s="304"/>
      <c r="AY4" s="304"/>
      <c r="AZ4" s="304"/>
      <c r="BA4" s="304"/>
      <c r="BB4" s="305" t="s">
        <v>105</v>
      </c>
      <c r="BC4" s="305"/>
      <c r="BD4" s="305"/>
      <c r="BE4" s="305"/>
      <c r="BF4" s="305"/>
      <c r="BG4" s="305"/>
      <c r="BH4" s="305"/>
      <c r="BI4" s="305"/>
      <c r="BJ4" s="305"/>
      <c r="BK4" s="305"/>
      <c r="BL4" s="29" t="s">
        <v>19</v>
      </c>
      <c r="BM4" s="7"/>
      <c r="BN4" s="7"/>
      <c r="BO4" s="7"/>
      <c r="BP4" s="308" t="s">
        <v>100</v>
      </c>
      <c r="BQ4" s="308"/>
      <c r="BR4" s="308"/>
      <c r="BS4" s="308"/>
      <c r="BT4" s="308"/>
      <c r="BU4" s="308"/>
      <c r="BV4" s="308"/>
      <c r="BW4" s="308"/>
      <c r="BX4" s="301" t="s">
        <v>101</v>
      </c>
      <c r="BY4" s="301"/>
      <c r="BZ4" s="301"/>
      <c r="CA4" s="301"/>
      <c r="CB4" s="190"/>
      <c r="CC4" s="190"/>
      <c r="CD4" s="190"/>
      <c r="CE4" s="190"/>
      <c r="CF4" s="24" t="s">
        <v>21</v>
      </c>
      <c r="CG4" s="308" t="s">
        <v>102</v>
      </c>
      <c r="CH4" s="308"/>
      <c r="CI4" s="308"/>
      <c r="CJ4" s="308"/>
      <c r="CK4" s="308"/>
      <c r="CL4" s="308"/>
      <c r="CM4" s="308"/>
      <c r="CN4" s="308"/>
      <c r="CO4" s="317" t="s">
        <v>103</v>
      </c>
      <c r="CP4" s="317"/>
      <c r="CQ4" s="317"/>
      <c r="CR4" s="317"/>
      <c r="CS4" s="317"/>
      <c r="CT4" s="317"/>
      <c r="CU4" s="317"/>
      <c r="CV4" s="317"/>
      <c r="CW4" s="24" t="s">
        <v>21</v>
      </c>
      <c r="CX4" s="305" t="s">
        <v>104</v>
      </c>
      <c r="CY4" s="305"/>
      <c r="CZ4" s="305"/>
      <c r="DA4" s="305"/>
      <c r="DB4" s="305"/>
      <c r="DC4" s="305"/>
      <c r="DD4" s="305"/>
      <c r="DE4" s="305"/>
      <c r="DF4" s="304" t="s">
        <v>96</v>
      </c>
      <c r="DG4" s="304"/>
      <c r="DH4" s="304"/>
      <c r="DI4" s="304"/>
      <c r="DJ4" s="304"/>
      <c r="DK4" s="304"/>
      <c r="DL4" s="304"/>
      <c r="DM4" s="304"/>
      <c r="DN4" s="305" t="s">
        <v>105</v>
      </c>
      <c r="DO4" s="305"/>
      <c r="DP4" s="305"/>
      <c r="DQ4" s="305"/>
      <c r="DR4" s="305"/>
      <c r="DS4" s="305"/>
      <c r="DT4" s="305"/>
      <c r="DU4" s="305"/>
      <c r="DV4" s="305"/>
      <c r="DW4" s="305"/>
      <c r="DX4" s="29" t="s">
        <v>19</v>
      </c>
      <c r="DY4" s="7"/>
      <c r="DZ4" s="7"/>
      <c r="EA4" s="30" t="s">
        <v>19</v>
      </c>
      <c r="EB4" s="7"/>
      <c r="EC4" s="308" t="s">
        <v>100</v>
      </c>
      <c r="ED4" s="308"/>
      <c r="EE4" s="308"/>
      <c r="EF4" s="308"/>
      <c r="EG4" s="308"/>
      <c r="EH4" s="308"/>
      <c r="EI4" s="308"/>
      <c r="EJ4" s="308"/>
      <c r="EK4" s="301" t="s">
        <v>101</v>
      </c>
      <c r="EL4" s="301"/>
      <c r="EM4" s="301"/>
      <c r="EN4" s="301"/>
      <c r="EO4" s="190"/>
      <c r="EP4" s="190"/>
      <c r="EQ4" s="190"/>
      <c r="ER4" s="190"/>
      <c r="ES4" s="24" t="s">
        <v>21</v>
      </c>
      <c r="ET4" s="308" t="s">
        <v>102</v>
      </c>
      <c r="EU4" s="308"/>
      <c r="EV4" s="308"/>
      <c r="EW4" s="308"/>
      <c r="EX4" s="308"/>
      <c r="EY4" s="308"/>
      <c r="EZ4" s="308"/>
      <c r="FA4" s="308"/>
      <c r="FB4" s="317" t="s">
        <v>103</v>
      </c>
      <c r="FC4" s="317"/>
      <c r="FD4" s="317"/>
      <c r="FE4" s="317"/>
      <c r="FF4" s="317"/>
      <c r="FG4" s="317"/>
      <c r="FH4" s="317"/>
      <c r="FI4" s="317"/>
      <c r="FJ4" s="24" t="s">
        <v>21</v>
      </c>
      <c r="FK4" s="305" t="s">
        <v>104</v>
      </c>
      <c r="FL4" s="305"/>
      <c r="FM4" s="305"/>
      <c r="FN4" s="305"/>
      <c r="FO4" s="305"/>
      <c r="FP4" s="305"/>
      <c r="FQ4" s="305"/>
      <c r="FR4" s="305"/>
      <c r="FS4" s="304" t="s">
        <v>96</v>
      </c>
      <c r="FT4" s="304"/>
      <c r="FU4" s="304"/>
      <c r="FV4" s="304"/>
      <c r="FW4" s="304"/>
      <c r="FX4" s="304"/>
      <c r="FY4" s="304"/>
      <c r="FZ4" s="304"/>
      <c r="GA4" s="305" t="s">
        <v>105</v>
      </c>
      <c r="GB4" s="305"/>
      <c r="GC4" s="305"/>
      <c r="GD4" s="305"/>
      <c r="GE4" s="305"/>
      <c r="GF4" s="305"/>
      <c r="GG4" s="305"/>
      <c r="GH4" s="305"/>
      <c r="GI4" s="305"/>
      <c r="GJ4" s="305"/>
      <c r="GK4" s="29" t="s">
        <v>19</v>
      </c>
      <c r="GL4" s="7"/>
      <c r="GM4" s="7"/>
      <c r="GN4" s="30" t="s">
        <v>19</v>
      </c>
      <c r="GP4" s="7"/>
    </row>
    <row r="5" spans="1:201" s="6" customFormat="1">
      <c r="A5" s="6" t="s">
        <v>0</v>
      </c>
      <c r="B5" s="6" t="s">
        <v>23</v>
      </c>
      <c r="C5" s="6" t="s">
        <v>1</v>
      </c>
      <c r="D5" s="12" t="s">
        <v>2</v>
      </c>
      <c r="E5" s="6" t="s">
        <v>3</v>
      </c>
      <c r="F5" s="6" t="s">
        <v>8</v>
      </c>
      <c r="G5" s="12" t="s">
        <v>4</v>
      </c>
      <c r="H5" s="12" t="s">
        <v>2</v>
      </c>
      <c r="I5" s="6" t="s">
        <v>3</v>
      </c>
      <c r="J5" s="6" t="s">
        <v>8</v>
      </c>
      <c r="K5" s="12" t="s">
        <v>4</v>
      </c>
      <c r="L5" s="12" t="s">
        <v>2</v>
      </c>
      <c r="M5" s="12" t="s">
        <v>3</v>
      </c>
      <c r="N5" s="12" t="s">
        <v>8</v>
      </c>
      <c r="O5" s="8" t="s">
        <v>4</v>
      </c>
      <c r="P5" s="12" t="s">
        <v>2</v>
      </c>
      <c r="Q5" s="6" t="s">
        <v>3</v>
      </c>
      <c r="R5" s="6" t="s">
        <v>8</v>
      </c>
      <c r="S5" s="12" t="s">
        <v>4</v>
      </c>
      <c r="T5" s="21"/>
      <c r="U5" s="6" t="s">
        <v>5</v>
      </c>
      <c r="V5" s="6" t="s">
        <v>6</v>
      </c>
      <c r="W5" s="6" t="s">
        <v>8</v>
      </c>
      <c r="X5" s="12" t="s">
        <v>4</v>
      </c>
      <c r="Y5" s="6" t="s">
        <v>5</v>
      </c>
      <c r="Z5" s="6" t="s">
        <v>6</v>
      </c>
      <c r="AA5" s="6" t="s">
        <v>8</v>
      </c>
      <c r="AB5" s="12" t="s">
        <v>4</v>
      </c>
      <c r="AC5" s="8" t="s">
        <v>5</v>
      </c>
      <c r="AD5" s="6" t="s">
        <v>6</v>
      </c>
      <c r="AE5" s="6" t="s">
        <v>8</v>
      </c>
      <c r="AF5" s="8" t="s">
        <v>4</v>
      </c>
      <c r="AG5" s="6" t="s">
        <v>5</v>
      </c>
      <c r="AH5" s="6" t="s">
        <v>6</v>
      </c>
      <c r="AI5" s="6" t="s">
        <v>8</v>
      </c>
      <c r="AJ5" s="12" t="s">
        <v>4</v>
      </c>
      <c r="AK5" s="24"/>
      <c r="AL5" s="6" t="s">
        <v>7</v>
      </c>
      <c r="AM5" s="6" t="s">
        <v>91</v>
      </c>
      <c r="AN5" s="6" t="s">
        <v>8</v>
      </c>
      <c r="AO5" s="12" t="s">
        <v>4</v>
      </c>
      <c r="AP5" s="6" t="s">
        <v>7</v>
      </c>
      <c r="AQ5" s="6" t="s">
        <v>91</v>
      </c>
      <c r="AR5" s="6" t="s">
        <v>8</v>
      </c>
      <c r="AS5" s="12" t="s">
        <v>4</v>
      </c>
      <c r="AT5" s="6" t="s">
        <v>15</v>
      </c>
      <c r="AU5" s="6" t="s">
        <v>16</v>
      </c>
      <c r="AV5" s="6" t="s">
        <v>8</v>
      </c>
      <c r="AW5" s="12" t="s">
        <v>4</v>
      </c>
      <c r="AX5" s="6" t="s">
        <v>15</v>
      </c>
      <c r="AY5" s="6" t="s">
        <v>16</v>
      </c>
      <c r="AZ5" s="6" t="s">
        <v>8</v>
      </c>
      <c r="BA5" s="12" t="s">
        <v>4</v>
      </c>
      <c r="BB5" s="6" t="s">
        <v>2</v>
      </c>
      <c r="BC5" s="6" t="s">
        <v>3</v>
      </c>
      <c r="BD5" s="6" t="s">
        <v>17</v>
      </c>
      <c r="BE5" s="6" t="s">
        <v>8</v>
      </c>
      <c r="BF5" s="12" t="s">
        <v>4</v>
      </c>
      <c r="BG5" s="6" t="s">
        <v>2</v>
      </c>
      <c r="BH5" s="6" t="s">
        <v>3</v>
      </c>
      <c r="BI5" s="6" t="s">
        <v>17</v>
      </c>
      <c r="BJ5" s="6" t="s">
        <v>8</v>
      </c>
      <c r="BK5" s="12" t="s">
        <v>4</v>
      </c>
      <c r="BL5" s="29"/>
      <c r="BM5" s="6" t="s">
        <v>18</v>
      </c>
      <c r="BN5" s="6" t="s">
        <v>22</v>
      </c>
      <c r="BP5" s="12" t="s">
        <v>2</v>
      </c>
      <c r="BQ5" s="6" t="s">
        <v>3</v>
      </c>
      <c r="BR5" s="6" t="s">
        <v>8</v>
      </c>
      <c r="BS5" s="12" t="s">
        <v>4</v>
      </c>
      <c r="BT5" s="12" t="s">
        <v>2</v>
      </c>
      <c r="BU5" s="6" t="s">
        <v>3</v>
      </c>
      <c r="BV5" s="6" t="s">
        <v>8</v>
      </c>
      <c r="BW5" s="12" t="s">
        <v>4</v>
      </c>
      <c r="BX5" s="12" t="s">
        <v>2</v>
      </c>
      <c r="BY5" s="12" t="s">
        <v>3</v>
      </c>
      <c r="BZ5" s="12" t="s">
        <v>8</v>
      </c>
      <c r="CA5" s="8" t="s">
        <v>4</v>
      </c>
      <c r="CB5" s="12" t="s">
        <v>2</v>
      </c>
      <c r="CC5" s="6" t="s">
        <v>3</v>
      </c>
      <c r="CD5" s="6" t="s">
        <v>8</v>
      </c>
      <c r="CE5" s="12" t="s">
        <v>4</v>
      </c>
      <c r="CF5" s="21"/>
      <c r="CG5" s="6" t="s">
        <v>5</v>
      </c>
      <c r="CH5" s="6" t="s">
        <v>6</v>
      </c>
      <c r="CI5" s="6" t="s">
        <v>8</v>
      </c>
      <c r="CJ5" s="12" t="s">
        <v>4</v>
      </c>
      <c r="CK5" s="6" t="s">
        <v>5</v>
      </c>
      <c r="CL5" s="6" t="s">
        <v>6</v>
      </c>
      <c r="CM5" s="6" t="s">
        <v>8</v>
      </c>
      <c r="CN5" s="12" t="s">
        <v>4</v>
      </c>
      <c r="CO5" s="8" t="s">
        <v>5</v>
      </c>
      <c r="CP5" s="6" t="s">
        <v>6</v>
      </c>
      <c r="CQ5" s="6" t="s">
        <v>8</v>
      </c>
      <c r="CR5" s="8" t="s">
        <v>4</v>
      </c>
      <c r="CS5" s="6" t="s">
        <v>5</v>
      </c>
      <c r="CT5" s="6" t="s">
        <v>6</v>
      </c>
      <c r="CU5" s="6" t="s">
        <v>8</v>
      </c>
      <c r="CV5" s="12" t="s">
        <v>4</v>
      </c>
      <c r="CW5" s="24"/>
      <c r="CX5" s="6" t="s">
        <v>7</v>
      </c>
      <c r="CY5" s="6" t="s">
        <v>91</v>
      </c>
      <c r="CZ5" s="6" t="s">
        <v>8</v>
      </c>
      <c r="DA5" s="12" t="s">
        <v>4</v>
      </c>
      <c r="DB5" s="6" t="s">
        <v>7</v>
      </c>
      <c r="DC5" s="6" t="s">
        <v>91</v>
      </c>
      <c r="DD5" s="6" t="s">
        <v>8</v>
      </c>
      <c r="DE5" s="12" t="s">
        <v>4</v>
      </c>
      <c r="DF5" s="6" t="s">
        <v>15</v>
      </c>
      <c r="DG5" s="6" t="s">
        <v>16</v>
      </c>
      <c r="DH5" s="6" t="s">
        <v>8</v>
      </c>
      <c r="DI5" s="12" t="s">
        <v>4</v>
      </c>
      <c r="DJ5" s="6" t="s">
        <v>15</v>
      </c>
      <c r="DK5" s="6" t="s">
        <v>16</v>
      </c>
      <c r="DL5" s="6" t="s">
        <v>8</v>
      </c>
      <c r="DM5" s="12" t="s">
        <v>4</v>
      </c>
      <c r="DN5" s="6" t="s">
        <v>2</v>
      </c>
      <c r="DO5" s="6" t="s">
        <v>3</v>
      </c>
      <c r="DP5" s="6" t="s">
        <v>17</v>
      </c>
      <c r="DQ5" s="6" t="s">
        <v>8</v>
      </c>
      <c r="DR5" s="12" t="s">
        <v>4</v>
      </c>
      <c r="DS5" s="6" t="s">
        <v>2</v>
      </c>
      <c r="DT5" s="6" t="s">
        <v>3</v>
      </c>
      <c r="DU5" s="6" t="s">
        <v>17</v>
      </c>
      <c r="DV5" s="6" t="s">
        <v>8</v>
      </c>
      <c r="DW5" s="12" t="s">
        <v>4</v>
      </c>
      <c r="DX5" s="29"/>
      <c r="DY5" s="6" t="s">
        <v>18</v>
      </c>
      <c r="DZ5" s="6" t="s">
        <v>22</v>
      </c>
      <c r="EC5" s="12" t="s">
        <v>2</v>
      </c>
      <c r="ED5" s="6" t="s">
        <v>3</v>
      </c>
      <c r="EE5" s="6" t="s">
        <v>8</v>
      </c>
      <c r="EF5" s="12" t="s">
        <v>4</v>
      </c>
      <c r="EG5" s="12" t="s">
        <v>2</v>
      </c>
      <c r="EH5" s="6" t="s">
        <v>3</v>
      </c>
      <c r="EI5" s="6" t="s">
        <v>8</v>
      </c>
      <c r="EJ5" s="12" t="s">
        <v>4</v>
      </c>
      <c r="EK5" s="12" t="s">
        <v>2</v>
      </c>
      <c r="EL5" s="12" t="s">
        <v>3</v>
      </c>
      <c r="EM5" s="12" t="s">
        <v>8</v>
      </c>
      <c r="EN5" s="8" t="s">
        <v>4</v>
      </c>
      <c r="EO5" s="12" t="s">
        <v>2</v>
      </c>
      <c r="EP5" s="6" t="s">
        <v>3</v>
      </c>
      <c r="EQ5" s="6" t="s">
        <v>8</v>
      </c>
      <c r="ER5" s="12" t="s">
        <v>4</v>
      </c>
      <c r="ES5" s="21"/>
      <c r="ET5" s="6" t="s">
        <v>5</v>
      </c>
      <c r="EU5" s="6" t="s">
        <v>6</v>
      </c>
      <c r="EV5" s="6" t="s">
        <v>8</v>
      </c>
      <c r="EW5" s="12" t="s">
        <v>4</v>
      </c>
      <c r="EX5" s="6" t="s">
        <v>5</v>
      </c>
      <c r="EY5" s="6" t="s">
        <v>6</v>
      </c>
      <c r="EZ5" s="6" t="s">
        <v>8</v>
      </c>
      <c r="FA5" s="12" t="s">
        <v>4</v>
      </c>
      <c r="FB5" s="8" t="s">
        <v>5</v>
      </c>
      <c r="FC5" s="6" t="s">
        <v>6</v>
      </c>
      <c r="FD5" s="6" t="s">
        <v>8</v>
      </c>
      <c r="FE5" s="8" t="s">
        <v>4</v>
      </c>
      <c r="FF5" s="6" t="s">
        <v>5</v>
      </c>
      <c r="FG5" s="6" t="s">
        <v>6</v>
      </c>
      <c r="FH5" s="6" t="s">
        <v>8</v>
      </c>
      <c r="FI5" s="12" t="s">
        <v>4</v>
      </c>
      <c r="FJ5" s="24"/>
      <c r="FK5" s="6" t="s">
        <v>7</v>
      </c>
      <c r="FL5" s="6" t="s">
        <v>91</v>
      </c>
      <c r="FM5" s="6" t="s">
        <v>8</v>
      </c>
      <c r="FN5" s="12" t="s">
        <v>4</v>
      </c>
      <c r="FO5" s="6" t="s">
        <v>7</v>
      </c>
      <c r="FP5" s="6" t="s">
        <v>91</v>
      </c>
      <c r="FQ5" s="6" t="s">
        <v>8</v>
      </c>
      <c r="FR5" s="12" t="s">
        <v>4</v>
      </c>
      <c r="FS5" s="6" t="s">
        <v>15</v>
      </c>
      <c r="FT5" s="6" t="s">
        <v>16</v>
      </c>
      <c r="FU5" s="6" t="s">
        <v>8</v>
      </c>
      <c r="FV5" s="12" t="s">
        <v>4</v>
      </c>
      <c r="FW5" s="6" t="s">
        <v>15</v>
      </c>
      <c r="FX5" s="6" t="s">
        <v>16</v>
      </c>
      <c r="FY5" s="6" t="s">
        <v>8</v>
      </c>
      <c r="FZ5" s="12" t="s">
        <v>4</v>
      </c>
      <c r="GA5" s="6" t="s">
        <v>2</v>
      </c>
      <c r="GB5" s="6" t="s">
        <v>3</v>
      </c>
      <c r="GC5" s="6" t="s">
        <v>17</v>
      </c>
      <c r="GD5" s="6" t="s">
        <v>8</v>
      </c>
      <c r="GE5" s="12" t="s">
        <v>4</v>
      </c>
      <c r="GF5" s="6" t="s">
        <v>2</v>
      </c>
      <c r="GG5" s="6" t="s">
        <v>3</v>
      </c>
      <c r="GH5" s="6" t="s">
        <v>17</v>
      </c>
      <c r="GI5" s="6" t="s">
        <v>8</v>
      </c>
      <c r="GJ5" s="12" t="s">
        <v>4</v>
      </c>
      <c r="GK5" s="29"/>
      <c r="GL5" s="6" t="s">
        <v>18</v>
      </c>
      <c r="GM5" s="6" t="s">
        <v>22</v>
      </c>
    </row>
    <row r="6" spans="1:201">
      <c r="A6" s="6">
        <v>1</v>
      </c>
      <c r="B6" s="31">
        <f>GN6</f>
        <v>1723</v>
      </c>
      <c r="C6" s="17" t="s">
        <v>119</v>
      </c>
      <c r="D6" s="186">
        <v>13</v>
      </c>
      <c r="E6" s="186">
        <v>13</v>
      </c>
      <c r="F6" s="186">
        <v>12</v>
      </c>
      <c r="G6" s="181">
        <f>SUM(D6:F6)</f>
        <v>38</v>
      </c>
      <c r="H6" s="3">
        <f>D6*H3</f>
        <v>26</v>
      </c>
      <c r="I6" s="3">
        <f t="shared" ref="I6:J6" si="0">E6*I3</f>
        <v>26</v>
      </c>
      <c r="J6" s="3">
        <f t="shared" si="0"/>
        <v>12</v>
      </c>
      <c r="K6" s="86">
        <f>SUM(H6:J6)</f>
        <v>64</v>
      </c>
      <c r="L6" s="186">
        <v>13</v>
      </c>
      <c r="M6" s="186">
        <v>13</v>
      </c>
      <c r="N6" s="186">
        <v>14</v>
      </c>
      <c r="O6" s="183">
        <f>N6+M6+L6</f>
        <v>40</v>
      </c>
      <c r="P6" s="3">
        <f>L6*P3</f>
        <v>26</v>
      </c>
      <c r="Q6" s="3">
        <f t="shared" ref="Q6:R6" si="1">M6*Q3</f>
        <v>26</v>
      </c>
      <c r="R6" s="3">
        <f t="shared" si="1"/>
        <v>14</v>
      </c>
      <c r="S6" s="87">
        <f>R6+Q6+P6</f>
        <v>66</v>
      </c>
      <c r="T6" s="23">
        <f>K6+S6</f>
        <v>130</v>
      </c>
      <c r="U6" s="186">
        <v>13</v>
      </c>
      <c r="V6" s="186">
        <v>14</v>
      </c>
      <c r="W6" s="186">
        <v>14</v>
      </c>
      <c r="X6" s="185">
        <f>U6+V6+W6</f>
        <v>41</v>
      </c>
      <c r="Y6" s="3">
        <f>U6*Y3</f>
        <v>39</v>
      </c>
      <c r="Z6" s="3">
        <f t="shared" ref="Z6:AA6" si="2">V6*Z3</f>
        <v>28</v>
      </c>
      <c r="AA6" s="3">
        <f t="shared" si="2"/>
        <v>14</v>
      </c>
      <c r="AB6" s="88">
        <f>Y6+Z6+AA6</f>
        <v>81</v>
      </c>
      <c r="AC6" s="186">
        <v>13</v>
      </c>
      <c r="AD6" s="186">
        <v>13</v>
      </c>
      <c r="AE6" s="186">
        <v>13</v>
      </c>
      <c r="AF6" s="183">
        <f>AC6+AD6+AE6</f>
        <v>39</v>
      </c>
      <c r="AG6" s="3">
        <f>AC6*AG3</f>
        <v>39</v>
      </c>
      <c r="AH6" s="3">
        <f t="shared" ref="AH6:AI6" si="3">AD6*AH3</f>
        <v>26</v>
      </c>
      <c r="AI6" s="3">
        <f t="shared" si="3"/>
        <v>13</v>
      </c>
      <c r="AJ6" s="88">
        <f>AG6+AH6+AI6</f>
        <v>78</v>
      </c>
      <c r="AK6" s="23">
        <f>AB6+AJ6</f>
        <v>159</v>
      </c>
      <c r="AL6" s="186">
        <v>12</v>
      </c>
      <c r="AM6" s="186">
        <v>12</v>
      </c>
      <c r="AN6" s="186">
        <v>14</v>
      </c>
      <c r="AO6" s="185">
        <f>AL6+AM6+AN6</f>
        <v>38</v>
      </c>
      <c r="AP6" s="3">
        <f>AL6*AP3</f>
        <v>24</v>
      </c>
      <c r="AQ6" s="3">
        <f t="shared" ref="AQ6:AR6" si="4">AM6*AQ3</f>
        <v>24</v>
      </c>
      <c r="AR6" s="3">
        <f t="shared" si="4"/>
        <v>14</v>
      </c>
      <c r="AS6" s="88">
        <f>AP6+AQ6+AR6</f>
        <v>62</v>
      </c>
      <c r="AT6" s="186">
        <v>10</v>
      </c>
      <c r="AU6" s="186">
        <v>12</v>
      </c>
      <c r="AV6" s="186">
        <v>12</v>
      </c>
      <c r="AW6" s="185">
        <f>AT6+AU6+AV6</f>
        <v>34</v>
      </c>
      <c r="AX6" s="193">
        <f>AT6*AX3</f>
        <v>30</v>
      </c>
      <c r="AY6" s="193">
        <f t="shared" ref="AY6:AZ6" si="5">AU6*AY3</f>
        <v>36</v>
      </c>
      <c r="AZ6" s="193">
        <f t="shared" si="5"/>
        <v>12</v>
      </c>
      <c r="BA6" s="88">
        <f>AX6+AY6+AZ6</f>
        <v>78</v>
      </c>
      <c r="BB6" s="186">
        <v>13</v>
      </c>
      <c r="BC6" s="186">
        <v>13</v>
      </c>
      <c r="BD6" s="85">
        <f>AY6*BD3</f>
        <v>0</v>
      </c>
      <c r="BE6" s="186">
        <v>13</v>
      </c>
      <c r="BF6" s="185">
        <f>SUM(BB6:BE6)</f>
        <v>39</v>
      </c>
      <c r="BG6" s="3">
        <f>BB6*BG3</f>
        <v>26</v>
      </c>
      <c r="BH6" s="3">
        <f t="shared" ref="BH6:BJ6" si="6">BC6*BH3</f>
        <v>13</v>
      </c>
      <c r="BI6" s="85">
        <f>BD6*BI3</f>
        <v>0</v>
      </c>
      <c r="BJ6" s="3">
        <f t="shared" si="6"/>
        <v>13</v>
      </c>
      <c r="BK6" s="88">
        <f>BG6+BH6+BI6+BJ6</f>
        <v>52</v>
      </c>
      <c r="BL6" s="29">
        <f>K6+S6+AB6+AJ6+AS6+BA6+BK6</f>
        <v>481</v>
      </c>
      <c r="BM6" s="38">
        <v>0</v>
      </c>
      <c r="BN6" s="89">
        <f>BL6-BM6</f>
        <v>481</v>
      </c>
      <c r="BO6" s="6">
        <v>1</v>
      </c>
      <c r="BP6" s="186">
        <v>14</v>
      </c>
      <c r="BQ6" s="186">
        <v>14</v>
      </c>
      <c r="BR6" s="186">
        <v>13</v>
      </c>
      <c r="BS6" s="181">
        <f>SUM(BP6:BR6)</f>
        <v>41</v>
      </c>
      <c r="BT6" s="3">
        <f>BP6*BT3</f>
        <v>28</v>
      </c>
      <c r="BU6" s="3">
        <f t="shared" ref="BU6:BV6" si="7">BQ6*BU3</f>
        <v>28</v>
      </c>
      <c r="BV6" s="3">
        <f t="shared" si="7"/>
        <v>13</v>
      </c>
      <c r="BW6" s="86">
        <f>SUM(BT6:BV6)</f>
        <v>69</v>
      </c>
      <c r="BX6" s="186">
        <v>12</v>
      </c>
      <c r="BY6" s="186">
        <v>12</v>
      </c>
      <c r="BZ6" s="186">
        <v>14</v>
      </c>
      <c r="CA6" s="183">
        <f>BZ6+BY6+BX6</f>
        <v>38</v>
      </c>
      <c r="CB6" s="3">
        <f>BX6*CB3</f>
        <v>24</v>
      </c>
      <c r="CC6" s="3">
        <f t="shared" ref="CC6:CD6" si="8">BY6*CC3</f>
        <v>24</v>
      </c>
      <c r="CD6" s="3">
        <f t="shared" si="8"/>
        <v>14</v>
      </c>
      <c r="CE6" s="87">
        <f>CD6+CC6+CB6</f>
        <v>62</v>
      </c>
      <c r="CF6" s="23">
        <f>BW6+CE6</f>
        <v>131</v>
      </c>
      <c r="CG6" s="186">
        <v>13</v>
      </c>
      <c r="CH6" s="186">
        <v>14</v>
      </c>
      <c r="CI6" s="186">
        <v>14</v>
      </c>
      <c r="CJ6" s="185">
        <f>CG6+CH6+CI6</f>
        <v>41</v>
      </c>
      <c r="CK6" s="3">
        <f>CG6*CK3</f>
        <v>39</v>
      </c>
      <c r="CL6" s="3">
        <f t="shared" ref="CL6:CM6" si="9">CH6*CL3</f>
        <v>28</v>
      </c>
      <c r="CM6" s="3">
        <f t="shared" si="9"/>
        <v>14</v>
      </c>
      <c r="CN6" s="88">
        <f>CK6+CL6+CM6</f>
        <v>81</v>
      </c>
      <c r="CO6" s="186">
        <v>14</v>
      </c>
      <c r="CP6" s="186">
        <v>14</v>
      </c>
      <c r="CQ6" s="186">
        <v>13</v>
      </c>
      <c r="CR6" s="183">
        <f>CO6+CP6+CQ6</f>
        <v>41</v>
      </c>
      <c r="CS6" s="3">
        <f>CO6*CS3</f>
        <v>42</v>
      </c>
      <c r="CT6" s="3">
        <f t="shared" ref="CT6:CU6" si="10">CP6*CT3</f>
        <v>28</v>
      </c>
      <c r="CU6" s="3">
        <f t="shared" si="10"/>
        <v>13</v>
      </c>
      <c r="CV6" s="88">
        <f>CS6+CT6+CU6</f>
        <v>83</v>
      </c>
      <c r="CW6" s="23">
        <f>CN6+CV6</f>
        <v>164</v>
      </c>
      <c r="CX6" s="186">
        <v>13</v>
      </c>
      <c r="CY6" s="186">
        <v>13</v>
      </c>
      <c r="CZ6" s="186">
        <v>14</v>
      </c>
      <c r="DA6" s="185">
        <f>CX6+CY6+CZ6</f>
        <v>40</v>
      </c>
      <c r="DB6" s="3">
        <f>CX6*DB3</f>
        <v>26</v>
      </c>
      <c r="DC6" s="3">
        <f t="shared" ref="DC6:DD6" si="11">CY6*DC3</f>
        <v>26</v>
      </c>
      <c r="DD6" s="3">
        <f t="shared" si="11"/>
        <v>14</v>
      </c>
      <c r="DE6" s="88">
        <f>DB6+DC6+DD6</f>
        <v>66</v>
      </c>
      <c r="DF6" s="186">
        <v>14</v>
      </c>
      <c r="DG6" s="186">
        <v>15</v>
      </c>
      <c r="DH6" s="186">
        <v>13</v>
      </c>
      <c r="DI6" s="185">
        <f>DF6+DG6+DH6</f>
        <v>42</v>
      </c>
      <c r="DJ6" s="193">
        <f>DF6*DJ3</f>
        <v>42</v>
      </c>
      <c r="DK6" s="193">
        <f t="shared" ref="DK6:DL6" si="12">DG6*DK3</f>
        <v>45</v>
      </c>
      <c r="DL6" s="193">
        <f t="shared" si="12"/>
        <v>13</v>
      </c>
      <c r="DM6" s="88">
        <f>DJ6+DK6+DL6</f>
        <v>100</v>
      </c>
      <c r="DN6" s="186">
        <v>14</v>
      </c>
      <c r="DO6" s="186">
        <v>14</v>
      </c>
      <c r="DP6" s="85">
        <f>DK6*DP3</f>
        <v>0</v>
      </c>
      <c r="DQ6" s="186">
        <v>14</v>
      </c>
      <c r="DR6" s="185">
        <f>SUM(DN6:DQ6)</f>
        <v>42</v>
      </c>
      <c r="DS6" s="3">
        <f>DN6*DS3</f>
        <v>28</v>
      </c>
      <c r="DT6" s="3">
        <f t="shared" ref="DT6" si="13">DO6*DT3</f>
        <v>14</v>
      </c>
      <c r="DU6" s="85">
        <f>DP6*DU3</f>
        <v>0</v>
      </c>
      <c r="DV6" s="3">
        <f t="shared" ref="DV6" si="14">DQ6*DV3</f>
        <v>14</v>
      </c>
      <c r="DW6" s="88">
        <f>DS6+DT6+DU6+DV6</f>
        <v>56</v>
      </c>
      <c r="DX6" s="29">
        <f>BW6+CE6+CN6+CV6+DE6+DM6+DW6</f>
        <v>517</v>
      </c>
      <c r="DY6" s="38">
        <v>0</v>
      </c>
      <c r="DZ6" s="89">
        <f>DX6-DY6</f>
        <v>517</v>
      </c>
      <c r="EA6" s="93">
        <f>DZ6+BN6</f>
        <v>998</v>
      </c>
      <c r="EB6" s="96">
        <v>1</v>
      </c>
      <c r="EC6" s="186">
        <v>20</v>
      </c>
      <c r="ED6" s="186">
        <v>19</v>
      </c>
      <c r="EE6" s="186">
        <v>20</v>
      </c>
      <c r="EF6" s="181">
        <f>SUM(EC6:EE6)</f>
        <v>59</v>
      </c>
      <c r="EG6" s="3">
        <f>EC6*EG3</f>
        <v>40</v>
      </c>
      <c r="EH6" s="3">
        <f t="shared" ref="EH6:EI6" si="15">ED6*EH3</f>
        <v>38</v>
      </c>
      <c r="EI6" s="3">
        <f t="shared" si="15"/>
        <v>20</v>
      </c>
      <c r="EJ6" s="86">
        <f>SUM(EG6:EI6)</f>
        <v>98</v>
      </c>
      <c r="EK6" s="186">
        <v>19</v>
      </c>
      <c r="EL6" s="186">
        <v>19</v>
      </c>
      <c r="EM6" s="186">
        <v>20</v>
      </c>
      <c r="EN6" s="183">
        <f>EM6+EL6+EK6</f>
        <v>58</v>
      </c>
      <c r="EO6" s="3">
        <f>EK6*EO3</f>
        <v>38</v>
      </c>
      <c r="EP6" s="3">
        <f t="shared" ref="EP6:EQ6" si="16">EL6*EP3</f>
        <v>38</v>
      </c>
      <c r="EQ6" s="3">
        <f t="shared" si="16"/>
        <v>20</v>
      </c>
      <c r="ER6" s="87">
        <f>EQ6+EP6+EO6</f>
        <v>96</v>
      </c>
      <c r="ES6" s="23">
        <f>EJ6+ER6</f>
        <v>194</v>
      </c>
      <c r="ET6" s="186">
        <v>18</v>
      </c>
      <c r="EU6" s="186">
        <v>20</v>
      </c>
      <c r="EV6" s="186">
        <v>19</v>
      </c>
      <c r="EW6" s="185">
        <f>ET6+EU6+EV6</f>
        <v>57</v>
      </c>
      <c r="EX6" s="3">
        <f>ET6*EX3</f>
        <v>54</v>
      </c>
      <c r="EY6" s="3">
        <f t="shared" ref="EY6:EZ6" si="17">EU6*EY3</f>
        <v>40</v>
      </c>
      <c r="EZ6" s="3">
        <f t="shared" si="17"/>
        <v>19</v>
      </c>
      <c r="FA6" s="88">
        <f>EX6+EY6+EZ6</f>
        <v>113</v>
      </c>
      <c r="FB6" s="186">
        <v>19</v>
      </c>
      <c r="FC6" s="186">
        <v>19</v>
      </c>
      <c r="FD6" s="186">
        <v>19</v>
      </c>
      <c r="FE6" s="183">
        <f>FB6+FC6+FD6</f>
        <v>57</v>
      </c>
      <c r="FF6" s="3">
        <f>FB6*FF3</f>
        <v>57</v>
      </c>
      <c r="FG6" s="3">
        <f t="shared" ref="FG6:FH6" si="18">FC6*FG3</f>
        <v>38</v>
      </c>
      <c r="FH6" s="3">
        <f t="shared" si="18"/>
        <v>19</v>
      </c>
      <c r="FI6" s="88">
        <f>FF6+FG6+FH6</f>
        <v>114</v>
      </c>
      <c r="FJ6" s="23">
        <f>FA6+FI6</f>
        <v>227</v>
      </c>
      <c r="FK6" s="186">
        <v>19</v>
      </c>
      <c r="FL6" s="186">
        <v>19</v>
      </c>
      <c r="FM6" s="186">
        <v>19</v>
      </c>
      <c r="FN6" s="185">
        <f>FK6+FL6+FM6</f>
        <v>57</v>
      </c>
      <c r="FO6" s="3">
        <f>FK6*FO3</f>
        <v>38</v>
      </c>
      <c r="FP6" s="3">
        <f t="shared" ref="FP6:FQ6" si="19">FL6*FP3</f>
        <v>38</v>
      </c>
      <c r="FQ6" s="3">
        <f t="shared" si="19"/>
        <v>19</v>
      </c>
      <c r="FR6" s="88">
        <f>FO6+FP6+FQ6</f>
        <v>95</v>
      </c>
      <c r="FS6" s="186">
        <v>18</v>
      </c>
      <c r="FT6" s="186">
        <v>20</v>
      </c>
      <c r="FU6" s="186">
        <v>18</v>
      </c>
      <c r="FV6" s="185">
        <f>FS6+FT6+FU6</f>
        <v>56</v>
      </c>
      <c r="FW6" s="193">
        <f>FS6*FW3</f>
        <v>54</v>
      </c>
      <c r="FX6" s="193">
        <f t="shared" ref="FX6:FY6" si="20">FT6*FX3</f>
        <v>60</v>
      </c>
      <c r="FY6" s="193">
        <f t="shared" si="20"/>
        <v>18</v>
      </c>
      <c r="FZ6" s="88">
        <f>FW6+FX6+FY6</f>
        <v>132</v>
      </c>
      <c r="GA6" s="186">
        <v>19</v>
      </c>
      <c r="GB6" s="186">
        <v>19</v>
      </c>
      <c r="GC6" s="109">
        <v>0</v>
      </c>
      <c r="GD6" s="186">
        <v>20</v>
      </c>
      <c r="GE6" s="185">
        <f>SUM(GA6:GD6)</f>
        <v>58</v>
      </c>
      <c r="GF6" s="3">
        <f>GA6*GF3</f>
        <v>38</v>
      </c>
      <c r="GG6" s="3">
        <f t="shared" ref="GG6" si="21">GB6*GG3</f>
        <v>19</v>
      </c>
      <c r="GH6" s="85">
        <f>GC6*GH3</f>
        <v>0</v>
      </c>
      <c r="GI6" s="3">
        <f t="shared" ref="GI6" si="22">GD6*GI3</f>
        <v>20</v>
      </c>
      <c r="GJ6" s="88">
        <f>GF6+GG6+GH6+GI6</f>
        <v>77</v>
      </c>
      <c r="GK6" s="29">
        <f>EJ6+ER6+FA6+FI6+FR6+FZ6+GJ6</f>
        <v>725</v>
      </c>
      <c r="GL6" s="38">
        <v>0</v>
      </c>
      <c r="GM6" s="89">
        <f>GK6-GL6</f>
        <v>725</v>
      </c>
      <c r="GN6" s="93">
        <f>GM6+EA6</f>
        <v>1723</v>
      </c>
      <c r="GO6" s="6">
        <v>1</v>
      </c>
      <c r="GP6" s="28">
        <f>GN6/1900*100</f>
        <v>90.684210526315795</v>
      </c>
      <c r="GQ6" s="17" t="s">
        <v>119</v>
      </c>
      <c r="GR6">
        <v>90.68</v>
      </c>
    </row>
    <row r="7" spans="1:201">
      <c r="A7" s="6">
        <v>2</v>
      </c>
      <c r="B7" s="31">
        <f t="shared" ref="B7:B10" si="23">GN7</f>
        <v>1710</v>
      </c>
      <c r="C7" s="17" t="s">
        <v>64</v>
      </c>
      <c r="D7" s="186">
        <v>12</v>
      </c>
      <c r="E7" s="186">
        <v>14</v>
      </c>
      <c r="F7" s="186">
        <v>12</v>
      </c>
      <c r="G7" s="181">
        <f t="shared" ref="G7:G10" si="24">SUM(D7:F7)</f>
        <v>38</v>
      </c>
      <c r="H7" s="3">
        <f>D7*H3</f>
        <v>24</v>
      </c>
      <c r="I7" s="3">
        <f>E7*I3</f>
        <v>28</v>
      </c>
      <c r="J7" s="3">
        <f>F7*J3</f>
        <v>12</v>
      </c>
      <c r="K7" s="86">
        <f t="shared" ref="K7:K10" si="25">SUM(H7:J7)</f>
        <v>64</v>
      </c>
      <c r="L7" s="186">
        <v>13</v>
      </c>
      <c r="M7" s="186">
        <v>14</v>
      </c>
      <c r="N7" s="186">
        <v>12</v>
      </c>
      <c r="O7" s="183">
        <f t="shared" ref="O7:O10" si="26">N7+M7+L7</f>
        <v>39</v>
      </c>
      <c r="P7" s="3">
        <f>L7*P3</f>
        <v>26</v>
      </c>
      <c r="Q7" s="3">
        <f t="shared" ref="Q7:R7" si="27">M7*Q3</f>
        <v>28</v>
      </c>
      <c r="R7" s="3">
        <f t="shared" si="27"/>
        <v>12</v>
      </c>
      <c r="S7" s="87">
        <f t="shared" ref="S7:S10" si="28">R7+Q7+P7</f>
        <v>66</v>
      </c>
      <c r="T7" s="23">
        <f t="shared" ref="T7:T10" si="29">K7+S7</f>
        <v>130</v>
      </c>
      <c r="U7" s="186">
        <v>13</v>
      </c>
      <c r="V7" s="186">
        <v>12</v>
      </c>
      <c r="W7" s="186">
        <v>13</v>
      </c>
      <c r="X7" s="185">
        <f t="shared" ref="X7:X10" si="30">U7+V7+W7</f>
        <v>38</v>
      </c>
      <c r="Y7" s="3">
        <f>U7*Y3</f>
        <v>39</v>
      </c>
      <c r="Z7" s="3">
        <f t="shared" ref="Z7:AA7" si="31">V7*Z3</f>
        <v>24</v>
      </c>
      <c r="AA7" s="3">
        <f t="shared" si="31"/>
        <v>13</v>
      </c>
      <c r="AB7" s="88">
        <f t="shared" ref="AB7:AB10" si="32">Y7+Z7+AA7</f>
        <v>76</v>
      </c>
      <c r="AC7" s="186">
        <v>14</v>
      </c>
      <c r="AD7" s="186">
        <v>13</v>
      </c>
      <c r="AE7" s="186">
        <v>13</v>
      </c>
      <c r="AF7" s="183">
        <f t="shared" ref="AF7:AF10" si="33">AC7+AD7+AE7</f>
        <v>40</v>
      </c>
      <c r="AG7" s="3">
        <f>AC7*AG3</f>
        <v>42</v>
      </c>
      <c r="AH7" s="3">
        <f t="shared" ref="AH7:AI7" si="34">AD7*AH3</f>
        <v>26</v>
      </c>
      <c r="AI7" s="3">
        <f t="shared" si="34"/>
        <v>13</v>
      </c>
      <c r="AJ7" s="88">
        <f t="shared" ref="AJ7:AJ10" si="35">AG7+AH7+AI7</f>
        <v>81</v>
      </c>
      <c r="AK7" s="23">
        <f t="shared" ref="AK7:AK10" si="36">AB7+AJ7</f>
        <v>157</v>
      </c>
      <c r="AL7" s="186">
        <v>12</v>
      </c>
      <c r="AM7" s="186">
        <v>12</v>
      </c>
      <c r="AN7" s="186">
        <v>13</v>
      </c>
      <c r="AO7" s="185">
        <f t="shared" ref="AO7:AO10" si="37">AL7+AM7+AN7</f>
        <v>37</v>
      </c>
      <c r="AP7" s="3">
        <f>AL7*AP3</f>
        <v>24</v>
      </c>
      <c r="AQ7" s="3">
        <f t="shared" ref="AQ7:AR7" si="38">AM7*AQ3</f>
        <v>24</v>
      </c>
      <c r="AR7" s="3">
        <f t="shared" si="38"/>
        <v>13</v>
      </c>
      <c r="AS7" s="88">
        <f t="shared" ref="AS7:AS10" si="39">AP7+AQ7+AR7</f>
        <v>61</v>
      </c>
      <c r="AT7" s="186">
        <v>11</v>
      </c>
      <c r="AU7" s="186">
        <v>11</v>
      </c>
      <c r="AV7" s="186">
        <v>13</v>
      </c>
      <c r="AW7" s="185">
        <f t="shared" ref="AW7:AW10" si="40">AT7+AU7+AV7</f>
        <v>35</v>
      </c>
      <c r="AX7" s="193">
        <f>AT7*AX3</f>
        <v>33</v>
      </c>
      <c r="AY7" s="193">
        <f t="shared" ref="AY7:AZ7" si="41">AU7*AY3</f>
        <v>33</v>
      </c>
      <c r="AZ7" s="193">
        <f t="shared" si="41"/>
        <v>13</v>
      </c>
      <c r="BA7" s="88">
        <f t="shared" ref="BA7:BA10" si="42">AX7+AY7+AZ7</f>
        <v>79</v>
      </c>
      <c r="BB7" s="186">
        <v>13</v>
      </c>
      <c r="BC7" s="186">
        <v>13</v>
      </c>
      <c r="BD7" s="85">
        <f t="shared" ref="BD7" si="43">AY7*BD3</f>
        <v>0</v>
      </c>
      <c r="BE7" s="186">
        <v>13</v>
      </c>
      <c r="BF7" s="185">
        <f t="shared" ref="BF7:BF10" si="44">SUM(BB7:BE7)</f>
        <v>39</v>
      </c>
      <c r="BG7" s="3">
        <f>BB7*BG3</f>
        <v>26</v>
      </c>
      <c r="BH7" s="3">
        <f t="shared" ref="BH7:BJ7" si="45">BC7*BH3</f>
        <v>13</v>
      </c>
      <c r="BI7" s="85">
        <f t="shared" si="45"/>
        <v>0</v>
      </c>
      <c r="BJ7" s="3">
        <f t="shared" si="45"/>
        <v>13</v>
      </c>
      <c r="BK7" s="88">
        <f t="shared" ref="BK7:BK10" si="46">BG7+BH7+BI7+BJ7</f>
        <v>52</v>
      </c>
      <c r="BL7" s="29">
        <f t="shared" ref="BL7:BL10" si="47">K7+S7+AB7+AJ7+AS7+BA7+BK7</f>
        <v>479</v>
      </c>
      <c r="BM7" s="38">
        <v>0</v>
      </c>
      <c r="BN7" s="89">
        <f t="shared" ref="BN7:BN10" si="48">BL7-BM7</f>
        <v>479</v>
      </c>
      <c r="BO7" s="6">
        <v>2</v>
      </c>
      <c r="BP7" s="186">
        <v>12</v>
      </c>
      <c r="BQ7" s="186">
        <v>13</v>
      </c>
      <c r="BR7" s="186">
        <v>12</v>
      </c>
      <c r="BS7" s="181">
        <f t="shared" ref="BS7:BS10" si="49">SUM(BP7:BR7)</f>
        <v>37</v>
      </c>
      <c r="BT7" s="3">
        <f>BP7*BT3</f>
        <v>24</v>
      </c>
      <c r="BU7" s="3">
        <f>BQ7*BU3</f>
        <v>26</v>
      </c>
      <c r="BV7" s="3">
        <f>BR7*BV3</f>
        <v>12</v>
      </c>
      <c r="BW7" s="86">
        <f t="shared" ref="BW7:BW10" si="50">SUM(BT7:BV7)</f>
        <v>62</v>
      </c>
      <c r="BX7" s="186">
        <v>13</v>
      </c>
      <c r="BY7" s="186">
        <v>12</v>
      </c>
      <c r="BZ7" s="186">
        <v>14</v>
      </c>
      <c r="CA7" s="183">
        <f t="shared" ref="CA7:CA10" si="51">BZ7+BY7+BX7</f>
        <v>39</v>
      </c>
      <c r="CB7" s="3">
        <f>BX7*CB3</f>
        <v>26</v>
      </c>
      <c r="CC7" s="3">
        <f t="shared" ref="CC7:CD7" si="52">BY7*CC3</f>
        <v>24</v>
      </c>
      <c r="CD7" s="3">
        <f t="shared" si="52"/>
        <v>14</v>
      </c>
      <c r="CE7" s="87">
        <f t="shared" ref="CE7:CE10" si="53">CD7+CC7+CB7</f>
        <v>64</v>
      </c>
      <c r="CF7" s="23">
        <f t="shared" ref="CF7:CF10" si="54">BW7+CE7</f>
        <v>126</v>
      </c>
      <c r="CG7" s="186">
        <v>14</v>
      </c>
      <c r="CH7" s="186">
        <v>14</v>
      </c>
      <c r="CI7" s="186">
        <v>14</v>
      </c>
      <c r="CJ7" s="185">
        <f t="shared" ref="CJ7:CJ10" si="55">CG7+CH7+CI7</f>
        <v>42</v>
      </c>
      <c r="CK7" s="3">
        <f>CG7*CK3</f>
        <v>42</v>
      </c>
      <c r="CL7" s="3">
        <f t="shared" ref="CL7:CM7" si="56">CH7*CL3</f>
        <v>28</v>
      </c>
      <c r="CM7" s="3">
        <f t="shared" si="56"/>
        <v>14</v>
      </c>
      <c r="CN7" s="88">
        <f t="shared" ref="CN7:CN10" si="57">CK7+CL7+CM7</f>
        <v>84</v>
      </c>
      <c r="CO7" s="186">
        <v>15</v>
      </c>
      <c r="CP7" s="186">
        <v>13</v>
      </c>
      <c r="CQ7" s="186">
        <v>13</v>
      </c>
      <c r="CR7" s="183">
        <f t="shared" ref="CR7:CR10" si="58">CO7+CP7+CQ7</f>
        <v>41</v>
      </c>
      <c r="CS7" s="3">
        <f>CO7*CS3</f>
        <v>45</v>
      </c>
      <c r="CT7" s="3">
        <f t="shared" ref="CT7:CU7" si="59">CP7*CT3</f>
        <v>26</v>
      </c>
      <c r="CU7" s="3">
        <f t="shared" si="59"/>
        <v>13</v>
      </c>
      <c r="CV7" s="88">
        <f t="shared" ref="CV7:CV10" si="60">CS7+CT7+CU7</f>
        <v>84</v>
      </c>
      <c r="CW7" s="23">
        <f t="shared" ref="CW7:CW10" si="61">CN7+CV7</f>
        <v>168</v>
      </c>
      <c r="CX7" s="186">
        <v>13</v>
      </c>
      <c r="CY7" s="186">
        <v>13</v>
      </c>
      <c r="CZ7" s="186">
        <v>14</v>
      </c>
      <c r="DA7" s="185">
        <f t="shared" ref="DA7:DA10" si="62">CX7+CY7+CZ7</f>
        <v>40</v>
      </c>
      <c r="DB7" s="3">
        <f>CX7*DB3</f>
        <v>26</v>
      </c>
      <c r="DC7" s="3">
        <f t="shared" ref="DC7:DD7" si="63">CY7*DC3</f>
        <v>26</v>
      </c>
      <c r="DD7" s="3">
        <f t="shared" si="63"/>
        <v>14</v>
      </c>
      <c r="DE7" s="88">
        <f t="shared" ref="DE7:DE10" si="64">DB7+DC7+DD7</f>
        <v>66</v>
      </c>
      <c r="DF7" s="186">
        <v>15</v>
      </c>
      <c r="DG7" s="186">
        <v>14</v>
      </c>
      <c r="DH7" s="186">
        <v>15</v>
      </c>
      <c r="DI7" s="185">
        <f t="shared" ref="DI7:DI10" si="65">DF7+DG7+DH7</f>
        <v>44</v>
      </c>
      <c r="DJ7" s="193">
        <f>DF7*DJ3</f>
        <v>45</v>
      </c>
      <c r="DK7" s="193">
        <f t="shared" ref="DK7:DL7" si="66">DG7*DK3</f>
        <v>42</v>
      </c>
      <c r="DL7" s="193">
        <f t="shared" si="66"/>
        <v>15</v>
      </c>
      <c r="DM7" s="88">
        <f t="shared" ref="DM7:DM10" si="67">DJ7+DK7+DL7</f>
        <v>102</v>
      </c>
      <c r="DN7" s="186">
        <v>14</v>
      </c>
      <c r="DO7" s="186">
        <v>14</v>
      </c>
      <c r="DP7" s="85">
        <f t="shared" ref="DP7" si="68">DK7*DP3</f>
        <v>0</v>
      </c>
      <c r="DQ7" s="186">
        <v>15</v>
      </c>
      <c r="DR7" s="185">
        <f t="shared" ref="DR7:DR10" si="69">SUM(DN7:DQ7)</f>
        <v>43</v>
      </c>
      <c r="DS7" s="3">
        <f>DN7*DS3</f>
        <v>28</v>
      </c>
      <c r="DT7" s="3">
        <f t="shared" ref="DT7:DV7" si="70">DO7*DT3</f>
        <v>14</v>
      </c>
      <c r="DU7" s="85">
        <f t="shared" si="70"/>
        <v>0</v>
      </c>
      <c r="DV7" s="3">
        <f t="shared" si="70"/>
        <v>15</v>
      </c>
      <c r="DW7" s="88">
        <f t="shared" ref="DW7:DW10" si="71">DS7+DT7+DU7+DV7</f>
        <v>57</v>
      </c>
      <c r="DX7" s="29">
        <f t="shared" ref="DX7:DX10" si="72">BW7+CE7+CN7+CV7+DE7+DM7+DW7</f>
        <v>519</v>
      </c>
      <c r="DY7" s="38">
        <v>0</v>
      </c>
      <c r="DZ7" s="89">
        <f t="shared" ref="DZ7:DZ10" si="73">DX7-DY7</f>
        <v>519</v>
      </c>
      <c r="EA7" s="93">
        <f t="shared" ref="EA7:EA10" si="74">DZ7+BN7</f>
        <v>998</v>
      </c>
      <c r="EB7" s="96">
        <v>2</v>
      </c>
      <c r="EC7" s="186">
        <v>17</v>
      </c>
      <c r="ED7" s="186">
        <v>18</v>
      </c>
      <c r="EE7" s="186">
        <v>18</v>
      </c>
      <c r="EF7" s="181">
        <f t="shared" ref="EF7:EF10" si="75">SUM(EC7:EE7)</f>
        <v>53</v>
      </c>
      <c r="EG7" s="3">
        <f>EC7*EG3</f>
        <v>34</v>
      </c>
      <c r="EH7" s="3">
        <f>ED7*EH3</f>
        <v>36</v>
      </c>
      <c r="EI7" s="3">
        <f>EE7*EI3</f>
        <v>18</v>
      </c>
      <c r="EJ7" s="86">
        <f t="shared" ref="EJ7:EJ10" si="76">SUM(EG7:EI7)</f>
        <v>88</v>
      </c>
      <c r="EK7" s="186">
        <v>18</v>
      </c>
      <c r="EL7" s="186">
        <v>18</v>
      </c>
      <c r="EM7" s="186">
        <v>19</v>
      </c>
      <c r="EN7" s="183">
        <f t="shared" ref="EN7:EN10" si="77">EM7+EL7+EK7</f>
        <v>55</v>
      </c>
      <c r="EO7" s="3">
        <f>EK7*EO3</f>
        <v>36</v>
      </c>
      <c r="EP7" s="3">
        <f t="shared" ref="EP7:EQ7" si="78">EL7*EP3</f>
        <v>36</v>
      </c>
      <c r="EQ7" s="3">
        <f t="shared" si="78"/>
        <v>19</v>
      </c>
      <c r="ER7" s="87">
        <f t="shared" ref="ER7:ER10" si="79">EQ7+EP7+EO7</f>
        <v>91</v>
      </c>
      <c r="ES7" s="23">
        <f t="shared" ref="ES7:ES10" si="80">EJ7+ER7</f>
        <v>179</v>
      </c>
      <c r="ET7" s="186">
        <v>19</v>
      </c>
      <c r="EU7" s="186">
        <v>18</v>
      </c>
      <c r="EV7" s="186">
        <v>18</v>
      </c>
      <c r="EW7" s="185">
        <f t="shared" ref="EW7:EW10" si="81">ET7+EU7+EV7</f>
        <v>55</v>
      </c>
      <c r="EX7" s="3">
        <f>ET7*EX3</f>
        <v>57</v>
      </c>
      <c r="EY7" s="3">
        <f t="shared" ref="EY7:EZ7" si="82">EU7*EY3</f>
        <v>36</v>
      </c>
      <c r="EZ7" s="3">
        <f t="shared" si="82"/>
        <v>18</v>
      </c>
      <c r="FA7" s="88">
        <f t="shared" ref="FA7:FA10" si="83">EX7+EY7+EZ7</f>
        <v>111</v>
      </c>
      <c r="FB7" s="186">
        <v>19</v>
      </c>
      <c r="FC7" s="186">
        <v>18</v>
      </c>
      <c r="FD7" s="186">
        <v>18</v>
      </c>
      <c r="FE7" s="183">
        <f t="shared" ref="FE7:FE10" si="84">FB7+FC7+FD7</f>
        <v>55</v>
      </c>
      <c r="FF7" s="3">
        <f>FB7*FF3</f>
        <v>57</v>
      </c>
      <c r="FG7" s="3">
        <f t="shared" ref="FG7:FH7" si="85">FC7*FG3</f>
        <v>36</v>
      </c>
      <c r="FH7" s="3">
        <f t="shared" si="85"/>
        <v>18</v>
      </c>
      <c r="FI7" s="88">
        <f t="shared" ref="FI7:FI10" si="86">FF7+FG7+FH7</f>
        <v>111</v>
      </c>
      <c r="FJ7" s="23">
        <f t="shared" ref="FJ7:FJ10" si="87">FA7+FI7</f>
        <v>222</v>
      </c>
      <c r="FK7" s="186">
        <v>19</v>
      </c>
      <c r="FL7" s="186">
        <v>19</v>
      </c>
      <c r="FM7" s="186">
        <v>19</v>
      </c>
      <c r="FN7" s="185">
        <f t="shared" ref="FN7:FN10" si="88">FK7+FL7+FM7</f>
        <v>57</v>
      </c>
      <c r="FO7" s="3">
        <f>FK7*FO3</f>
        <v>38</v>
      </c>
      <c r="FP7" s="3">
        <f t="shared" ref="FP7:FQ7" si="89">FL7*FP3</f>
        <v>38</v>
      </c>
      <c r="FQ7" s="3">
        <f t="shared" si="89"/>
        <v>19</v>
      </c>
      <c r="FR7" s="88">
        <f t="shared" ref="FR7:FR10" si="90">FO7+FP7+FQ7</f>
        <v>95</v>
      </c>
      <c r="FS7" s="186">
        <v>20</v>
      </c>
      <c r="FT7" s="186">
        <v>19</v>
      </c>
      <c r="FU7" s="186">
        <v>20</v>
      </c>
      <c r="FV7" s="185">
        <f t="shared" ref="FV7:FV10" si="91">FS7+FT7+FU7</f>
        <v>59</v>
      </c>
      <c r="FW7" s="193">
        <f>FS7*FW3</f>
        <v>60</v>
      </c>
      <c r="FX7" s="193">
        <f t="shared" ref="FX7:FY7" si="92">FT7*FX3</f>
        <v>57</v>
      </c>
      <c r="FY7" s="193">
        <f t="shared" si="92"/>
        <v>20</v>
      </c>
      <c r="FZ7" s="88">
        <f t="shared" ref="FZ7:FZ10" si="93">FW7+FX7+FY7</f>
        <v>137</v>
      </c>
      <c r="GA7" s="186">
        <v>20</v>
      </c>
      <c r="GB7" s="186">
        <v>19</v>
      </c>
      <c r="GC7" s="109">
        <v>0</v>
      </c>
      <c r="GD7" s="186">
        <v>20</v>
      </c>
      <c r="GE7" s="185">
        <f t="shared" ref="GE7:GE10" si="94">SUM(GA7:GD7)</f>
        <v>59</v>
      </c>
      <c r="GF7" s="3">
        <f>GA7*GF3</f>
        <v>40</v>
      </c>
      <c r="GG7" s="3">
        <f t="shared" ref="GG7:GI7" si="95">GB7*GG3</f>
        <v>19</v>
      </c>
      <c r="GH7" s="85">
        <f t="shared" si="95"/>
        <v>0</v>
      </c>
      <c r="GI7" s="3">
        <f t="shared" si="95"/>
        <v>20</v>
      </c>
      <c r="GJ7" s="88">
        <f t="shared" ref="GJ7:GJ10" si="96">GF7+GG7+GH7+GI7</f>
        <v>79</v>
      </c>
      <c r="GK7" s="29">
        <f t="shared" ref="GK7:GK10" si="97">EJ7+ER7+FA7+FI7+FR7+FZ7+GJ7</f>
        <v>712</v>
      </c>
      <c r="GL7" s="38">
        <v>0</v>
      </c>
      <c r="GM7" s="89">
        <f t="shared" ref="GM7:GM10" si="98">GK7-GL7</f>
        <v>712</v>
      </c>
      <c r="GN7" s="93">
        <f t="shared" ref="GN7:GN10" si="99">GM7+EA7</f>
        <v>1710</v>
      </c>
      <c r="GO7" s="6">
        <v>2</v>
      </c>
      <c r="GP7" s="28">
        <f>GN7/1900*100</f>
        <v>90</v>
      </c>
      <c r="GQ7" s="17" t="s">
        <v>64</v>
      </c>
      <c r="GR7">
        <v>90</v>
      </c>
    </row>
    <row r="8" spans="1:201">
      <c r="A8" s="6">
        <v>3</v>
      </c>
      <c r="B8" s="31">
        <f t="shared" si="23"/>
        <v>1630</v>
      </c>
      <c r="C8" s="17" t="s">
        <v>53</v>
      </c>
      <c r="D8" s="186">
        <v>11</v>
      </c>
      <c r="E8" s="186">
        <v>13</v>
      </c>
      <c r="F8" s="186">
        <v>11</v>
      </c>
      <c r="G8" s="181">
        <f t="shared" si="24"/>
        <v>35</v>
      </c>
      <c r="H8" s="3">
        <f>D8*H3</f>
        <v>22</v>
      </c>
      <c r="I8" s="3">
        <f t="shared" ref="I8:J8" si="100">E8*I3</f>
        <v>26</v>
      </c>
      <c r="J8" s="3">
        <f t="shared" si="100"/>
        <v>11</v>
      </c>
      <c r="K8" s="86">
        <f t="shared" si="25"/>
        <v>59</v>
      </c>
      <c r="L8" s="186">
        <v>11</v>
      </c>
      <c r="M8" s="186">
        <v>12</v>
      </c>
      <c r="N8" s="186">
        <v>13</v>
      </c>
      <c r="O8" s="183">
        <f t="shared" si="26"/>
        <v>36</v>
      </c>
      <c r="P8" s="3">
        <f>L8*P3</f>
        <v>22</v>
      </c>
      <c r="Q8" s="3">
        <f t="shared" ref="Q8:R8" si="101">M8*Q3</f>
        <v>24</v>
      </c>
      <c r="R8" s="3">
        <f t="shared" si="101"/>
        <v>13</v>
      </c>
      <c r="S8" s="87">
        <f t="shared" si="28"/>
        <v>59</v>
      </c>
      <c r="T8" s="23">
        <f t="shared" si="29"/>
        <v>118</v>
      </c>
      <c r="U8" s="186">
        <v>14</v>
      </c>
      <c r="V8" s="186">
        <v>12</v>
      </c>
      <c r="W8" s="186">
        <v>12</v>
      </c>
      <c r="X8" s="185">
        <f t="shared" si="30"/>
        <v>38</v>
      </c>
      <c r="Y8" s="3">
        <f>U8*Y3</f>
        <v>42</v>
      </c>
      <c r="Z8" s="3">
        <f t="shared" ref="Z8:AA8" si="102">V8*Z3</f>
        <v>24</v>
      </c>
      <c r="AA8" s="3">
        <f t="shared" si="102"/>
        <v>12</v>
      </c>
      <c r="AB8" s="88">
        <f t="shared" si="32"/>
        <v>78</v>
      </c>
      <c r="AC8" s="186">
        <v>13</v>
      </c>
      <c r="AD8" s="186">
        <v>13</v>
      </c>
      <c r="AE8" s="186">
        <v>12</v>
      </c>
      <c r="AF8" s="183">
        <f t="shared" si="33"/>
        <v>38</v>
      </c>
      <c r="AG8" s="3">
        <f>AC8*AG3</f>
        <v>39</v>
      </c>
      <c r="AH8" s="3">
        <f t="shared" ref="AH8:AI8" si="103">AD8*AH3</f>
        <v>26</v>
      </c>
      <c r="AI8" s="3">
        <f t="shared" si="103"/>
        <v>12</v>
      </c>
      <c r="AJ8" s="88">
        <f t="shared" si="35"/>
        <v>77</v>
      </c>
      <c r="AK8" s="23">
        <f t="shared" si="36"/>
        <v>155</v>
      </c>
      <c r="AL8" s="186">
        <v>12</v>
      </c>
      <c r="AM8" s="186">
        <v>11</v>
      </c>
      <c r="AN8" s="186">
        <v>13</v>
      </c>
      <c r="AO8" s="185">
        <f t="shared" si="37"/>
        <v>36</v>
      </c>
      <c r="AP8" s="3">
        <f>AL8*AP3</f>
        <v>24</v>
      </c>
      <c r="AQ8" s="3">
        <f t="shared" ref="AQ8:AR8" si="104">AM8*AQ3</f>
        <v>22</v>
      </c>
      <c r="AR8" s="3">
        <f t="shared" si="104"/>
        <v>13</v>
      </c>
      <c r="AS8" s="88">
        <f t="shared" si="39"/>
        <v>59</v>
      </c>
      <c r="AT8" s="186">
        <v>9</v>
      </c>
      <c r="AU8" s="186">
        <v>8</v>
      </c>
      <c r="AV8" s="186">
        <v>10</v>
      </c>
      <c r="AW8" s="185">
        <f t="shared" si="40"/>
        <v>27</v>
      </c>
      <c r="AX8" s="193">
        <f>AT8*AX3</f>
        <v>27</v>
      </c>
      <c r="AY8" s="193">
        <f t="shared" ref="AY8:AZ8" si="105">AU8*AY3</f>
        <v>24</v>
      </c>
      <c r="AZ8" s="193">
        <f t="shared" si="105"/>
        <v>10</v>
      </c>
      <c r="BA8" s="88">
        <f t="shared" si="42"/>
        <v>61</v>
      </c>
      <c r="BB8" s="186">
        <v>13</v>
      </c>
      <c r="BC8" s="186">
        <v>13</v>
      </c>
      <c r="BD8" s="85">
        <f t="shared" ref="BD8" si="106">AY8*BD3</f>
        <v>0</v>
      </c>
      <c r="BE8" s="186">
        <v>12</v>
      </c>
      <c r="BF8" s="185">
        <f t="shared" si="44"/>
        <v>38</v>
      </c>
      <c r="BG8" s="3">
        <f>BB8*BG3</f>
        <v>26</v>
      </c>
      <c r="BH8" s="3">
        <f t="shared" ref="BH8:BJ8" si="107">BC8*BH3</f>
        <v>13</v>
      </c>
      <c r="BI8" s="85">
        <f t="shared" si="107"/>
        <v>0</v>
      </c>
      <c r="BJ8" s="3">
        <f t="shared" si="107"/>
        <v>12</v>
      </c>
      <c r="BK8" s="88">
        <f t="shared" si="46"/>
        <v>51</v>
      </c>
      <c r="BL8" s="29">
        <f t="shared" si="47"/>
        <v>444</v>
      </c>
      <c r="BM8" s="38">
        <v>0</v>
      </c>
      <c r="BN8" s="89">
        <f t="shared" si="48"/>
        <v>444</v>
      </c>
      <c r="BO8" s="6">
        <v>3</v>
      </c>
      <c r="BP8" s="186">
        <v>13</v>
      </c>
      <c r="BQ8" s="186">
        <v>14</v>
      </c>
      <c r="BR8" s="186">
        <v>12</v>
      </c>
      <c r="BS8" s="181">
        <f t="shared" si="49"/>
        <v>39</v>
      </c>
      <c r="BT8" s="3">
        <f>BP8*BT3</f>
        <v>26</v>
      </c>
      <c r="BU8" s="3">
        <f t="shared" ref="BU8:BV8" si="108">BQ8*BU3</f>
        <v>28</v>
      </c>
      <c r="BV8" s="3">
        <f t="shared" si="108"/>
        <v>12</v>
      </c>
      <c r="BW8" s="86">
        <f t="shared" si="50"/>
        <v>66</v>
      </c>
      <c r="BX8" s="186">
        <v>14</v>
      </c>
      <c r="BY8" s="186">
        <v>14</v>
      </c>
      <c r="BZ8" s="186">
        <v>14</v>
      </c>
      <c r="CA8" s="183">
        <f t="shared" si="51"/>
        <v>42</v>
      </c>
      <c r="CB8" s="3">
        <f>BX8*CB3</f>
        <v>28</v>
      </c>
      <c r="CC8" s="3">
        <f t="shared" ref="CC8:CD8" si="109">BY8*CC3</f>
        <v>28</v>
      </c>
      <c r="CD8" s="3">
        <f t="shared" si="109"/>
        <v>14</v>
      </c>
      <c r="CE8" s="87">
        <f t="shared" si="53"/>
        <v>70</v>
      </c>
      <c r="CF8" s="23">
        <f t="shared" si="54"/>
        <v>136</v>
      </c>
      <c r="CG8" s="186">
        <v>15</v>
      </c>
      <c r="CH8" s="186">
        <v>14</v>
      </c>
      <c r="CI8" s="186">
        <v>14</v>
      </c>
      <c r="CJ8" s="185">
        <f t="shared" si="55"/>
        <v>43</v>
      </c>
      <c r="CK8" s="3">
        <f>CG8*CK3</f>
        <v>45</v>
      </c>
      <c r="CL8" s="3">
        <f t="shared" ref="CL8:CM8" si="110">CH8*CL3</f>
        <v>28</v>
      </c>
      <c r="CM8" s="3">
        <f t="shared" si="110"/>
        <v>14</v>
      </c>
      <c r="CN8" s="88">
        <f t="shared" si="57"/>
        <v>87</v>
      </c>
      <c r="CO8" s="186">
        <v>14</v>
      </c>
      <c r="CP8" s="186">
        <v>14</v>
      </c>
      <c r="CQ8" s="186">
        <v>14</v>
      </c>
      <c r="CR8" s="183">
        <f t="shared" si="58"/>
        <v>42</v>
      </c>
      <c r="CS8" s="3">
        <f>CO8*CS3</f>
        <v>42</v>
      </c>
      <c r="CT8" s="3">
        <f t="shared" ref="CT8:CU8" si="111">CP8*CT3</f>
        <v>28</v>
      </c>
      <c r="CU8" s="3">
        <f t="shared" si="111"/>
        <v>14</v>
      </c>
      <c r="CV8" s="88">
        <f t="shared" si="60"/>
        <v>84</v>
      </c>
      <c r="CW8" s="23">
        <f t="shared" si="61"/>
        <v>171</v>
      </c>
      <c r="CX8" s="186">
        <v>13</v>
      </c>
      <c r="CY8" s="186">
        <v>13</v>
      </c>
      <c r="CZ8" s="186">
        <v>14</v>
      </c>
      <c r="DA8" s="185">
        <f t="shared" si="62"/>
        <v>40</v>
      </c>
      <c r="DB8" s="3">
        <f>CX8*DB3</f>
        <v>26</v>
      </c>
      <c r="DC8" s="3">
        <f t="shared" ref="DC8:DD8" si="112">CY8*DC3</f>
        <v>26</v>
      </c>
      <c r="DD8" s="3">
        <f t="shared" si="112"/>
        <v>14</v>
      </c>
      <c r="DE8" s="88">
        <f t="shared" si="64"/>
        <v>66</v>
      </c>
      <c r="DF8" s="186">
        <v>10</v>
      </c>
      <c r="DG8" s="186">
        <v>11</v>
      </c>
      <c r="DH8" s="186">
        <v>11</v>
      </c>
      <c r="DI8" s="185">
        <f t="shared" si="65"/>
        <v>32</v>
      </c>
      <c r="DJ8" s="193">
        <f>DF8*DJ3</f>
        <v>30</v>
      </c>
      <c r="DK8" s="193">
        <f t="shared" ref="DK8:DL8" si="113">DG8*DK3</f>
        <v>33</v>
      </c>
      <c r="DL8" s="193">
        <f t="shared" si="113"/>
        <v>11</v>
      </c>
      <c r="DM8" s="88">
        <f t="shared" si="67"/>
        <v>74</v>
      </c>
      <c r="DN8" s="186">
        <v>13</v>
      </c>
      <c r="DO8" s="186">
        <v>13</v>
      </c>
      <c r="DP8" s="85">
        <f t="shared" ref="DP8" si="114">DK8*DP3</f>
        <v>0</v>
      </c>
      <c r="DQ8" s="186">
        <v>13</v>
      </c>
      <c r="DR8" s="185">
        <f t="shared" si="69"/>
        <v>39</v>
      </c>
      <c r="DS8" s="3">
        <f>DN8*DS3</f>
        <v>26</v>
      </c>
      <c r="DT8" s="3">
        <f t="shared" ref="DT8:DV8" si="115">DO8*DT3</f>
        <v>13</v>
      </c>
      <c r="DU8" s="85">
        <f t="shared" si="115"/>
        <v>0</v>
      </c>
      <c r="DV8" s="3">
        <f t="shared" si="115"/>
        <v>13</v>
      </c>
      <c r="DW8" s="88">
        <f t="shared" si="71"/>
        <v>52</v>
      </c>
      <c r="DX8" s="29">
        <f t="shared" si="72"/>
        <v>499</v>
      </c>
      <c r="DY8" s="38">
        <v>0</v>
      </c>
      <c r="DZ8" s="89">
        <f t="shared" si="73"/>
        <v>499</v>
      </c>
      <c r="EA8" s="93">
        <f t="shared" si="74"/>
        <v>943</v>
      </c>
      <c r="EB8" s="96">
        <v>3</v>
      </c>
      <c r="EC8" s="186">
        <v>18</v>
      </c>
      <c r="ED8" s="186">
        <v>20</v>
      </c>
      <c r="EE8" s="186">
        <v>19</v>
      </c>
      <c r="EF8" s="181">
        <f t="shared" si="75"/>
        <v>57</v>
      </c>
      <c r="EG8" s="3">
        <f>EC8*EG3</f>
        <v>36</v>
      </c>
      <c r="EH8" s="3">
        <f t="shared" ref="EH8:EI8" si="116">ED8*EH3</f>
        <v>40</v>
      </c>
      <c r="EI8" s="3">
        <f t="shared" si="116"/>
        <v>19</v>
      </c>
      <c r="EJ8" s="86">
        <f t="shared" si="76"/>
        <v>95</v>
      </c>
      <c r="EK8" s="186">
        <v>19</v>
      </c>
      <c r="EL8" s="186">
        <v>19</v>
      </c>
      <c r="EM8" s="186">
        <v>19</v>
      </c>
      <c r="EN8" s="183">
        <f t="shared" si="77"/>
        <v>57</v>
      </c>
      <c r="EO8" s="3">
        <f>EK8*EO3</f>
        <v>38</v>
      </c>
      <c r="EP8" s="3">
        <f t="shared" ref="EP8:EQ8" si="117">EL8*EP3</f>
        <v>38</v>
      </c>
      <c r="EQ8" s="3">
        <f t="shared" si="117"/>
        <v>19</v>
      </c>
      <c r="ER8" s="87">
        <f t="shared" si="79"/>
        <v>95</v>
      </c>
      <c r="ES8" s="23">
        <f t="shared" si="80"/>
        <v>190</v>
      </c>
      <c r="ET8" s="186">
        <v>18</v>
      </c>
      <c r="EU8" s="186">
        <v>19</v>
      </c>
      <c r="EV8" s="186">
        <v>18</v>
      </c>
      <c r="EW8" s="185">
        <f t="shared" si="81"/>
        <v>55</v>
      </c>
      <c r="EX8" s="3">
        <f>ET8*EX3</f>
        <v>54</v>
      </c>
      <c r="EY8" s="3">
        <f t="shared" ref="EY8:EZ8" si="118">EU8*EY3</f>
        <v>38</v>
      </c>
      <c r="EZ8" s="3">
        <f t="shared" si="118"/>
        <v>18</v>
      </c>
      <c r="FA8" s="88">
        <f t="shared" si="83"/>
        <v>110</v>
      </c>
      <c r="FB8" s="186">
        <v>18</v>
      </c>
      <c r="FC8" s="186">
        <v>18</v>
      </c>
      <c r="FD8" s="186">
        <v>18</v>
      </c>
      <c r="FE8" s="183">
        <f t="shared" si="84"/>
        <v>54</v>
      </c>
      <c r="FF8" s="3">
        <f>FB8*FF3</f>
        <v>54</v>
      </c>
      <c r="FG8" s="3">
        <f t="shared" ref="FG8:FH8" si="119">FC8*FG3</f>
        <v>36</v>
      </c>
      <c r="FH8" s="3">
        <f t="shared" si="119"/>
        <v>18</v>
      </c>
      <c r="FI8" s="88">
        <f t="shared" si="86"/>
        <v>108</v>
      </c>
      <c r="FJ8" s="23">
        <f t="shared" si="87"/>
        <v>218</v>
      </c>
      <c r="FK8" s="186">
        <v>18</v>
      </c>
      <c r="FL8" s="186">
        <v>17</v>
      </c>
      <c r="FM8" s="186">
        <v>18</v>
      </c>
      <c r="FN8" s="185">
        <f t="shared" si="88"/>
        <v>53</v>
      </c>
      <c r="FO8" s="3">
        <f>FK8*FO3</f>
        <v>36</v>
      </c>
      <c r="FP8" s="3">
        <f t="shared" ref="FP8:FQ8" si="120">FL8*FP3</f>
        <v>34</v>
      </c>
      <c r="FQ8" s="3">
        <f t="shared" si="120"/>
        <v>18</v>
      </c>
      <c r="FR8" s="88">
        <f t="shared" si="90"/>
        <v>88</v>
      </c>
      <c r="FS8" s="186">
        <v>17</v>
      </c>
      <c r="FT8" s="186">
        <v>17</v>
      </c>
      <c r="FU8" s="186">
        <v>18</v>
      </c>
      <c r="FV8" s="185">
        <f t="shared" si="91"/>
        <v>52</v>
      </c>
      <c r="FW8" s="193">
        <f>FS8*FW3</f>
        <v>51</v>
      </c>
      <c r="FX8" s="193">
        <f t="shared" ref="FX8:FY8" si="121">FT8*FX3</f>
        <v>51</v>
      </c>
      <c r="FY8" s="193">
        <f t="shared" si="121"/>
        <v>18</v>
      </c>
      <c r="FZ8" s="88">
        <f t="shared" si="93"/>
        <v>120</v>
      </c>
      <c r="GA8" s="186">
        <v>18</v>
      </c>
      <c r="GB8" s="186">
        <v>18</v>
      </c>
      <c r="GC8" s="109">
        <v>0</v>
      </c>
      <c r="GD8" s="186">
        <v>17</v>
      </c>
      <c r="GE8" s="185">
        <f t="shared" si="94"/>
        <v>53</v>
      </c>
      <c r="GF8" s="3">
        <f>GA8*GF3</f>
        <v>36</v>
      </c>
      <c r="GG8" s="3">
        <f t="shared" ref="GG8:GI8" si="122">GB8*GG3</f>
        <v>18</v>
      </c>
      <c r="GH8" s="85">
        <f t="shared" si="122"/>
        <v>0</v>
      </c>
      <c r="GI8" s="3">
        <f t="shared" si="122"/>
        <v>17</v>
      </c>
      <c r="GJ8" s="88">
        <f t="shared" si="96"/>
        <v>71</v>
      </c>
      <c r="GK8" s="29">
        <f t="shared" si="97"/>
        <v>687</v>
      </c>
      <c r="GL8" s="38">
        <v>0</v>
      </c>
      <c r="GM8" s="89">
        <f t="shared" si="98"/>
        <v>687</v>
      </c>
      <c r="GN8" s="93">
        <f t="shared" si="99"/>
        <v>1630</v>
      </c>
      <c r="GO8" s="6">
        <v>3</v>
      </c>
      <c r="GP8" s="28">
        <f>GN8/1900*100</f>
        <v>85.78947368421052</v>
      </c>
      <c r="GQ8" s="17" t="s">
        <v>53</v>
      </c>
      <c r="GR8">
        <v>85.79</v>
      </c>
    </row>
    <row r="9" spans="1:201">
      <c r="A9" s="6">
        <v>4</v>
      </c>
      <c r="B9" s="31">
        <f t="shared" si="23"/>
        <v>1501</v>
      </c>
      <c r="C9" s="17" t="s">
        <v>57</v>
      </c>
      <c r="D9" s="186">
        <v>12</v>
      </c>
      <c r="E9" s="186">
        <v>12</v>
      </c>
      <c r="F9" s="186">
        <v>11</v>
      </c>
      <c r="G9" s="181">
        <f t="shared" si="24"/>
        <v>35</v>
      </c>
      <c r="H9" s="3">
        <f>D9*H3</f>
        <v>24</v>
      </c>
      <c r="I9" s="3">
        <f t="shared" ref="I9:J9" si="123">E9*I3</f>
        <v>24</v>
      </c>
      <c r="J9" s="3">
        <f t="shared" si="123"/>
        <v>11</v>
      </c>
      <c r="K9" s="86">
        <f t="shared" si="25"/>
        <v>59</v>
      </c>
      <c r="L9" s="186">
        <v>12</v>
      </c>
      <c r="M9" s="186">
        <v>11</v>
      </c>
      <c r="N9" s="186">
        <v>12</v>
      </c>
      <c r="O9" s="183">
        <f t="shared" si="26"/>
        <v>35</v>
      </c>
      <c r="P9" s="3">
        <f>L9*P3</f>
        <v>24</v>
      </c>
      <c r="Q9" s="3">
        <f t="shared" ref="Q9:R9" si="124">M9*Q3</f>
        <v>22</v>
      </c>
      <c r="R9" s="3">
        <f t="shared" si="124"/>
        <v>12</v>
      </c>
      <c r="S9" s="87">
        <f t="shared" si="28"/>
        <v>58</v>
      </c>
      <c r="T9" s="23">
        <f t="shared" si="29"/>
        <v>117</v>
      </c>
      <c r="U9" s="186">
        <v>12</v>
      </c>
      <c r="V9" s="186">
        <v>13</v>
      </c>
      <c r="W9" s="186">
        <v>12</v>
      </c>
      <c r="X9" s="185">
        <f t="shared" si="30"/>
        <v>37</v>
      </c>
      <c r="Y9" s="3">
        <f>U9*Y3</f>
        <v>36</v>
      </c>
      <c r="Z9" s="3">
        <f t="shared" ref="Z9:AA9" si="125">V9*Z3</f>
        <v>26</v>
      </c>
      <c r="AA9" s="3">
        <f t="shared" si="125"/>
        <v>12</v>
      </c>
      <c r="AB9" s="88">
        <f t="shared" si="32"/>
        <v>74</v>
      </c>
      <c r="AC9" s="186">
        <v>12</v>
      </c>
      <c r="AD9" s="186">
        <v>12</v>
      </c>
      <c r="AE9" s="186">
        <v>11</v>
      </c>
      <c r="AF9" s="183">
        <f t="shared" si="33"/>
        <v>35</v>
      </c>
      <c r="AG9" s="3">
        <f>AC9*AG3</f>
        <v>36</v>
      </c>
      <c r="AH9" s="3">
        <f t="shared" ref="AH9:AI9" si="126">AD9*AH3</f>
        <v>24</v>
      </c>
      <c r="AI9" s="3">
        <f t="shared" si="126"/>
        <v>11</v>
      </c>
      <c r="AJ9" s="88">
        <f t="shared" si="35"/>
        <v>71</v>
      </c>
      <c r="AK9" s="23">
        <f t="shared" si="36"/>
        <v>145</v>
      </c>
      <c r="AL9" s="186">
        <v>7</v>
      </c>
      <c r="AM9" s="186">
        <v>7</v>
      </c>
      <c r="AN9" s="186">
        <v>8</v>
      </c>
      <c r="AO9" s="185">
        <f t="shared" si="37"/>
        <v>22</v>
      </c>
      <c r="AP9" s="3">
        <f>AL9*AP3</f>
        <v>14</v>
      </c>
      <c r="AQ9" s="3">
        <f t="shared" ref="AQ9:AR9" si="127">AM9*AQ3</f>
        <v>14</v>
      </c>
      <c r="AR9" s="3">
        <f t="shared" si="127"/>
        <v>8</v>
      </c>
      <c r="AS9" s="88">
        <f t="shared" si="39"/>
        <v>36</v>
      </c>
      <c r="AT9" s="186">
        <v>10</v>
      </c>
      <c r="AU9" s="186">
        <v>11</v>
      </c>
      <c r="AV9" s="186">
        <v>11</v>
      </c>
      <c r="AW9" s="185">
        <f t="shared" si="40"/>
        <v>32</v>
      </c>
      <c r="AX9" s="193">
        <f>AT9*AX3</f>
        <v>30</v>
      </c>
      <c r="AY9" s="193">
        <f t="shared" ref="AY9:AZ9" si="128">AU9*AY3</f>
        <v>33</v>
      </c>
      <c r="AZ9" s="193">
        <f t="shared" si="128"/>
        <v>11</v>
      </c>
      <c r="BA9" s="88">
        <f t="shared" si="42"/>
        <v>74</v>
      </c>
      <c r="BB9" s="186">
        <v>13</v>
      </c>
      <c r="BC9" s="186">
        <v>14</v>
      </c>
      <c r="BD9" s="85">
        <f t="shared" ref="BD9" si="129">AY9*BD3</f>
        <v>0</v>
      </c>
      <c r="BE9" s="186">
        <v>12</v>
      </c>
      <c r="BF9" s="185">
        <f t="shared" si="44"/>
        <v>39</v>
      </c>
      <c r="BG9" s="3">
        <f>BB9*BG3</f>
        <v>26</v>
      </c>
      <c r="BH9" s="3">
        <f t="shared" ref="BH9:BJ9" si="130">BC9*BH3</f>
        <v>14</v>
      </c>
      <c r="BI9" s="85">
        <f t="shared" si="130"/>
        <v>0</v>
      </c>
      <c r="BJ9" s="3">
        <f t="shared" si="130"/>
        <v>12</v>
      </c>
      <c r="BK9" s="88">
        <f t="shared" si="46"/>
        <v>52</v>
      </c>
      <c r="BL9" s="29">
        <f t="shared" si="47"/>
        <v>424</v>
      </c>
      <c r="BM9" s="38">
        <v>10</v>
      </c>
      <c r="BN9" s="89">
        <f t="shared" si="48"/>
        <v>414</v>
      </c>
      <c r="BO9" s="6">
        <v>4</v>
      </c>
      <c r="BP9" s="186">
        <v>13</v>
      </c>
      <c r="BQ9" s="186">
        <v>13</v>
      </c>
      <c r="BR9" s="186">
        <v>11</v>
      </c>
      <c r="BS9" s="181">
        <f t="shared" si="49"/>
        <v>37</v>
      </c>
      <c r="BT9" s="3">
        <f>BP9*BT3</f>
        <v>26</v>
      </c>
      <c r="BU9" s="3">
        <f t="shared" ref="BU9:BV9" si="131">BQ9*BU3</f>
        <v>26</v>
      </c>
      <c r="BV9" s="3">
        <f t="shared" si="131"/>
        <v>11</v>
      </c>
      <c r="BW9" s="86">
        <f t="shared" si="50"/>
        <v>63</v>
      </c>
      <c r="BX9" s="186">
        <v>13</v>
      </c>
      <c r="BY9" s="186">
        <v>12</v>
      </c>
      <c r="BZ9" s="186">
        <v>13</v>
      </c>
      <c r="CA9" s="183">
        <f t="shared" si="51"/>
        <v>38</v>
      </c>
      <c r="CB9" s="3">
        <f>BX9*CB3</f>
        <v>26</v>
      </c>
      <c r="CC9" s="3">
        <f t="shared" ref="CC9:CD9" si="132">BY9*CC3</f>
        <v>24</v>
      </c>
      <c r="CD9" s="3">
        <f t="shared" si="132"/>
        <v>13</v>
      </c>
      <c r="CE9" s="87">
        <f t="shared" si="53"/>
        <v>63</v>
      </c>
      <c r="CF9" s="23">
        <f t="shared" si="54"/>
        <v>126</v>
      </c>
      <c r="CG9" s="186">
        <v>13</v>
      </c>
      <c r="CH9" s="186">
        <v>13</v>
      </c>
      <c r="CI9" s="186">
        <v>14</v>
      </c>
      <c r="CJ9" s="185">
        <f t="shared" si="55"/>
        <v>40</v>
      </c>
      <c r="CK9" s="3">
        <f>CG9*CK3</f>
        <v>39</v>
      </c>
      <c r="CL9" s="3">
        <f t="shared" ref="CL9:CM9" si="133">CH9*CL3</f>
        <v>26</v>
      </c>
      <c r="CM9" s="3">
        <f t="shared" si="133"/>
        <v>14</v>
      </c>
      <c r="CN9" s="88">
        <f t="shared" si="57"/>
        <v>79</v>
      </c>
      <c r="CO9" s="186">
        <v>12</v>
      </c>
      <c r="CP9" s="186">
        <v>12</v>
      </c>
      <c r="CQ9" s="186">
        <v>12</v>
      </c>
      <c r="CR9" s="183">
        <f t="shared" si="58"/>
        <v>36</v>
      </c>
      <c r="CS9" s="3">
        <f>CO9*CS3</f>
        <v>36</v>
      </c>
      <c r="CT9" s="3">
        <f t="shared" ref="CT9:CU9" si="134">CP9*CT3</f>
        <v>24</v>
      </c>
      <c r="CU9" s="3">
        <f t="shared" si="134"/>
        <v>12</v>
      </c>
      <c r="CV9" s="88">
        <f t="shared" si="60"/>
        <v>72</v>
      </c>
      <c r="CW9" s="23">
        <f t="shared" si="61"/>
        <v>151</v>
      </c>
      <c r="CX9" s="186">
        <v>8</v>
      </c>
      <c r="CY9" s="186">
        <v>7</v>
      </c>
      <c r="CZ9" s="186">
        <v>9</v>
      </c>
      <c r="DA9" s="185">
        <f t="shared" si="62"/>
        <v>24</v>
      </c>
      <c r="DB9" s="3">
        <f>CX9*DB3</f>
        <v>16</v>
      </c>
      <c r="DC9" s="3">
        <f t="shared" ref="DC9:DD9" si="135">CY9*DC3</f>
        <v>14</v>
      </c>
      <c r="DD9" s="3">
        <f t="shared" si="135"/>
        <v>9</v>
      </c>
      <c r="DE9" s="88">
        <f t="shared" si="64"/>
        <v>39</v>
      </c>
      <c r="DF9" s="186">
        <v>11</v>
      </c>
      <c r="DG9" s="186">
        <v>12</v>
      </c>
      <c r="DH9" s="186">
        <v>11</v>
      </c>
      <c r="DI9" s="185">
        <f t="shared" si="65"/>
        <v>34</v>
      </c>
      <c r="DJ9" s="193">
        <f>DF9*DJ3</f>
        <v>33</v>
      </c>
      <c r="DK9" s="193">
        <f t="shared" ref="DK9:DL9" si="136">DG9*DK3</f>
        <v>36</v>
      </c>
      <c r="DL9" s="193">
        <f t="shared" si="136"/>
        <v>11</v>
      </c>
      <c r="DM9" s="88">
        <f t="shared" si="67"/>
        <v>80</v>
      </c>
      <c r="DN9" s="186">
        <v>14</v>
      </c>
      <c r="DO9" s="186">
        <v>14</v>
      </c>
      <c r="DP9" s="85">
        <f t="shared" ref="DP9" si="137">DK9*DP3</f>
        <v>0</v>
      </c>
      <c r="DQ9" s="186">
        <v>13</v>
      </c>
      <c r="DR9" s="185">
        <f t="shared" si="69"/>
        <v>41</v>
      </c>
      <c r="DS9" s="3">
        <f>DN9*DS3</f>
        <v>28</v>
      </c>
      <c r="DT9" s="3">
        <f t="shared" ref="DT9:DV9" si="138">DO9*DT3</f>
        <v>14</v>
      </c>
      <c r="DU9" s="85">
        <f t="shared" si="138"/>
        <v>0</v>
      </c>
      <c r="DV9" s="3">
        <f t="shared" si="138"/>
        <v>13</v>
      </c>
      <c r="DW9" s="88">
        <f t="shared" si="71"/>
        <v>55</v>
      </c>
      <c r="DX9" s="29">
        <f t="shared" si="72"/>
        <v>451</v>
      </c>
      <c r="DY9" s="38">
        <v>0</v>
      </c>
      <c r="DZ9" s="89">
        <f t="shared" si="73"/>
        <v>451</v>
      </c>
      <c r="EA9" s="93">
        <f t="shared" si="74"/>
        <v>865</v>
      </c>
      <c r="EB9" s="96">
        <v>4</v>
      </c>
      <c r="EC9" s="186">
        <v>15</v>
      </c>
      <c r="ED9" s="186">
        <v>17</v>
      </c>
      <c r="EE9" s="186">
        <v>17</v>
      </c>
      <c r="EF9" s="181">
        <f t="shared" si="75"/>
        <v>49</v>
      </c>
      <c r="EG9" s="3">
        <f>EC9*EG3</f>
        <v>30</v>
      </c>
      <c r="EH9" s="3">
        <f t="shared" ref="EH9:EI9" si="139">ED9*EH3</f>
        <v>34</v>
      </c>
      <c r="EI9" s="3">
        <f t="shared" si="139"/>
        <v>17</v>
      </c>
      <c r="EJ9" s="86">
        <f t="shared" si="76"/>
        <v>81</v>
      </c>
      <c r="EK9" s="186">
        <v>17</v>
      </c>
      <c r="EL9" s="186">
        <v>17</v>
      </c>
      <c r="EM9" s="186">
        <v>18</v>
      </c>
      <c r="EN9" s="183">
        <f t="shared" si="77"/>
        <v>52</v>
      </c>
      <c r="EO9" s="3">
        <f>EK9*EO3</f>
        <v>34</v>
      </c>
      <c r="EP9" s="3">
        <f t="shared" ref="EP9:EQ9" si="140">EL9*EP3</f>
        <v>34</v>
      </c>
      <c r="EQ9" s="3">
        <f t="shared" si="140"/>
        <v>18</v>
      </c>
      <c r="ER9" s="87">
        <f t="shared" si="79"/>
        <v>86</v>
      </c>
      <c r="ES9" s="23">
        <f t="shared" si="80"/>
        <v>167</v>
      </c>
      <c r="ET9" s="186">
        <v>17</v>
      </c>
      <c r="EU9" s="186">
        <v>17</v>
      </c>
      <c r="EV9" s="186">
        <v>17</v>
      </c>
      <c r="EW9" s="185">
        <f t="shared" si="81"/>
        <v>51</v>
      </c>
      <c r="EX9" s="3">
        <f>ET9*EX3</f>
        <v>51</v>
      </c>
      <c r="EY9" s="3">
        <f t="shared" ref="EY9:EZ9" si="141">EU9*EY3</f>
        <v>34</v>
      </c>
      <c r="EZ9" s="3">
        <f t="shared" si="141"/>
        <v>17</v>
      </c>
      <c r="FA9" s="88">
        <f t="shared" si="83"/>
        <v>102</v>
      </c>
      <c r="FB9" s="186">
        <v>18</v>
      </c>
      <c r="FC9" s="186">
        <v>18</v>
      </c>
      <c r="FD9" s="186">
        <v>18</v>
      </c>
      <c r="FE9" s="183">
        <f t="shared" si="84"/>
        <v>54</v>
      </c>
      <c r="FF9" s="3">
        <f>FB9*FF3</f>
        <v>54</v>
      </c>
      <c r="FG9" s="3">
        <f t="shared" ref="FG9:FH9" si="142">FC9*FG3</f>
        <v>36</v>
      </c>
      <c r="FH9" s="3">
        <f t="shared" si="142"/>
        <v>18</v>
      </c>
      <c r="FI9" s="88">
        <f t="shared" si="86"/>
        <v>108</v>
      </c>
      <c r="FJ9" s="23">
        <f t="shared" si="87"/>
        <v>210</v>
      </c>
      <c r="FK9" s="186">
        <v>12</v>
      </c>
      <c r="FL9" s="186">
        <v>12</v>
      </c>
      <c r="FM9" s="186">
        <v>15</v>
      </c>
      <c r="FN9" s="185">
        <f t="shared" si="88"/>
        <v>39</v>
      </c>
      <c r="FO9" s="3">
        <f>FK9*FO3</f>
        <v>24</v>
      </c>
      <c r="FP9" s="3">
        <f t="shared" ref="FP9:FQ9" si="143">FL9*FP3</f>
        <v>24</v>
      </c>
      <c r="FQ9" s="3">
        <f t="shared" si="143"/>
        <v>15</v>
      </c>
      <c r="FR9" s="88">
        <f t="shared" si="90"/>
        <v>63</v>
      </c>
      <c r="FS9" s="186">
        <v>17</v>
      </c>
      <c r="FT9" s="186">
        <v>18</v>
      </c>
      <c r="FU9" s="186">
        <v>16</v>
      </c>
      <c r="FV9" s="185">
        <f t="shared" si="91"/>
        <v>51</v>
      </c>
      <c r="FW9" s="193">
        <f>FS9*FW3</f>
        <v>51</v>
      </c>
      <c r="FX9" s="193">
        <f t="shared" ref="FX9:FY9" si="144">FT9*FX3</f>
        <v>54</v>
      </c>
      <c r="FY9" s="193">
        <f t="shared" si="144"/>
        <v>16</v>
      </c>
      <c r="FZ9" s="88">
        <f t="shared" si="93"/>
        <v>121</v>
      </c>
      <c r="GA9" s="186">
        <v>19</v>
      </c>
      <c r="GB9" s="186">
        <v>20</v>
      </c>
      <c r="GC9" s="109">
        <v>0</v>
      </c>
      <c r="GD9" s="186">
        <v>17</v>
      </c>
      <c r="GE9" s="185">
        <f t="shared" si="94"/>
        <v>56</v>
      </c>
      <c r="GF9" s="3">
        <f>GA9*GF3</f>
        <v>38</v>
      </c>
      <c r="GG9" s="3">
        <f t="shared" ref="GG9:GI9" si="145">GB9*GG3</f>
        <v>20</v>
      </c>
      <c r="GH9" s="85">
        <f t="shared" si="145"/>
        <v>0</v>
      </c>
      <c r="GI9" s="3">
        <f t="shared" si="145"/>
        <v>17</v>
      </c>
      <c r="GJ9" s="88">
        <f t="shared" si="96"/>
        <v>75</v>
      </c>
      <c r="GK9" s="29">
        <f t="shared" si="97"/>
        <v>636</v>
      </c>
      <c r="GL9" s="38">
        <v>0</v>
      </c>
      <c r="GM9" s="89">
        <f t="shared" si="98"/>
        <v>636</v>
      </c>
      <c r="GN9" s="93">
        <f t="shared" si="99"/>
        <v>1501</v>
      </c>
      <c r="GO9" s="6">
        <v>4</v>
      </c>
      <c r="GP9" s="28">
        <f>GN9/1900*100</f>
        <v>79</v>
      </c>
      <c r="GQ9" s="17" t="s">
        <v>57</v>
      </c>
      <c r="GR9">
        <v>79</v>
      </c>
    </row>
    <row r="10" spans="1:201">
      <c r="A10" s="6">
        <v>5</v>
      </c>
      <c r="B10" s="31">
        <f t="shared" si="23"/>
        <v>853</v>
      </c>
      <c r="C10" s="17" t="s">
        <v>52</v>
      </c>
      <c r="D10" s="186">
        <v>10</v>
      </c>
      <c r="E10" s="186">
        <v>11</v>
      </c>
      <c r="F10" s="186">
        <v>9</v>
      </c>
      <c r="G10" s="181">
        <f t="shared" si="24"/>
        <v>30</v>
      </c>
      <c r="H10" s="3">
        <f>D10*H3</f>
        <v>20</v>
      </c>
      <c r="I10" s="3">
        <f t="shared" ref="I10:J10" si="146">E10*I3</f>
        <v>22</v>
      </c>
      <c r="J10" s="3">
        <f t="shared" si="146"/>
        <v>9</v>
      </c>
      <c r="K10" s="86">
        <f t="shared" si="25"/>
        <v>51</v>
      </c>
      <c r="L10" s="186">
        <v>11</v>
      </c>
      <c r="M10" s="186">
        <v>12</v>
      </c>
      <c r="N10" s="186">
        <v>10</v>
      </c>
      <c r="O10" s="183">
        <f t="shared" si="26"/>
        <v>33</v>
      </c>
      <c r="P10" s="3">
        <f>L10*P3</f>
        <v>22</v>
      </c>
      <c r="Q10" s="3">
        <f t="shared" ref="Q10:R10" si="147">M10*Q3</f>
        <v>24</v>
      </c>
      <c r="R10" s="3">
        <f t="shared" si="147"/>
        <v>10</v>
      </c>
      <c r="S10" s="87">
        <f t="shared" si="28"/>
        <v>56</v>
      </c>
      <c r="T10" s="23">
        <f t="shared" si="29"/>
        <v>107</v>
      </c>
      <c r="U10" s="186">
        <v>13</v>
      </c>
      <c r="V10" s="186">
        <v>12</v>
      </c>
      <c r="W10" s="186">
        <v>12</v>
      </c>
      <c r="X10" s="185">
        <f t="shared" si="30"/>
        <v>37</v>
      </c>
      <c r="Y10" s="3">
        <f>U10*Y3</f>
        <v>39</v>
      </c>
      <c r="Z10" s="3">
        <f t="shared" ref="Z10:AA10" si="148">V10*Z3</f>
        <v>24</v>
      </c>
      <c r="AA10" s="3">
        <f t="shared" si="148"/>
        <v>12</v>
      </c>
      <c r="AB10" s="88">
        <f t="shared" si="32"/>
        <v>75</v>
      </c>
      <c r="AC10" s="186">
        <v>12</v>
      </c>
      <c r="AD10" s="186">
        <v>12</v>
      </c>
      <c r="AE10" s="186">
        <v>12</v>
      </c>
      <c r="AF10" s="183">
        <f t="shared" si="33"/>
        <v>36</v>
      </c>
      <c r="AG10" s="3">
        <f>AC10*AG3</f>
        <v>36</v>
      </c>
      <c r="AH10" s="3">
        <f t="shared" ref="AH10:AI10" si="149">AD10*AH3</f>
        <v>24</v>
      </c>
      <c r="AI10" s="3">
        <f t="shared" si="149"/>
        <v>12</v>
      </c>
      <c r="AJ10" s="88">
        <f t="shared" si="35"/>
        <v>72</v>
      </c>
      <c r="AK10" s="23">
        <f t="shared" si="36"/>
        <v>147</v>
      </c>
      <c r="AL10" s="186">
        <v>8</v>
      </c>
      <c r="AM10" s="186">
        <v>7</v>
      </c>
      <c r="AN10" s="186">
        <v>9</v>
      </c>
      <c r="AO10" s="185">
        <f t="shared" si="37"/>
        <v>24</v>
      </c>
      <c r="AP10" s="3">
        <f>AL10*AP3</f>
        <v>16</v>
      </c>
      <c r="AQ10" s="3">
        <f t="shared" ref="AQ10:AR10" si="150">AM10*AQ3</f>
        <v>14</v>
      </c>
      <c r="AR10" s="3">
        <f t="shared" si="150"/>
        <v>9</v>
      </c>
      <c r="AS10" s="88">
        <f t="shared" si="39"/>
        <v>39</v>
      </c>
      <c r="AT10" s="186">
        <v>9</v>
      </c>
      <c r="AU10" s="186">
        <v>9</v>
      </c>
      <c r="AV10" s="186">
        <v>9</v>
      </c>
      <c r="AW10" s="185">
        <f t="shared" si="40"/>
        <v>27</v>
      </c>
      <c r="AX10" s="193">
        <f>AT10*AX3</f>
        <v>27</v>
      </c>
      <c r="AY10" s="193">
        <f t="shared" ref="AY10:AZ10" si="151">AU10*AY3</f>
        <v>27</v>
      </c>
      <c r="AZ10" s="193">
        <f t="shared" si="151"/>
        <v>9</v>
      </c>
      <c r="BA10" s="88">
        <f t="shared" si="42"/>
        <v>63</v>
      </c>
      <c r="BB10" s="186">
        <v>10</v>
      </c>
      <c r="BC10" s="186">
        <v>9</v>
      </c>
      <c r="BD10" s="85">
        <f t="shared" ref="BD10" si="152">AY10*BD3</f>
        <v>0</v>
      </c>
      <c r="BE10" s="186">
        <v>9</v>
      </c>
      <c r="BF10" s="185">
        <f t="shared" si="44"/>
        <v>28</v>
      </c>
      <c r="BG10" s="3">
        <f>BB10*BG3</f>
        <v>20</v>
      </c>
      <c r="BH10" s="3">
        <f t="shared" ref="BH10:BJ10" si="153">BC10*BH3</f>
        <v>9</v>
      </c>
      <c r="BI10" s="85">
        <f t="shared" si="153"/>
        <v>0</v>
      </c>
      <c r="BJ10" s="3">
        <f t="shared" si="153"/>
        <v>9</v>
      </c>
      <c r="BK10" s="88">
        <f t="shared" si="46"/>
        <v>38</v>
      </c>
      <c r="BL10" s="29">
        <f t="shared" si="47"/>
        <v>394</v>
      </c>
      <c r="BM10" s="38">
        <v>0</v>
      </c>
      <c r="BN10" s="89">
        <f t="shared" si="48"/>
        <v>394</v>
      </c>
      <c r="BO10" s="6">
        <v>5</v>
      </c>
      <c r="BP10" s="186">
        <v>11</v>
      </c>
      <c r="BQ10" s="186">
        <v>12</v>
      </c>
      <c r="BR10" s="186">
        <v>10</v>
      </c>
      <c r="BS10" s="181">
        <f t="shared" si="49"/>
        <v>33</v>
      </c>
      <c r="BT10" s="3">
        <f>BP10*BT3</f>
        <v>22</v>
      </c>
      <c r="BU10" s="3">
        <f t="shared" ref="BU10:BV10" si="154">BQ10*BU3</f>
        <v>24</v>
      </c>
      <c r="BV10" s="3">
        <f t="shared" si="154"/>
        <v>10</v>
      </c>
      <c r="BW10" s="86">
        <f t="shared" si="50"/>
        <v>56</v>
      </c>
      <c r="BX10" s="186">
        <v>13</v>
      </c>
      <c r="BY10" s="186">
        <v>14</v>
      </c>
      <c r="BZ10" s="186">
        <v>13</v>
      </c>
      <c r="CA10" s="183">
        <f t="shared" si="51"/>
        <v>40</v>
      </c>
      <c r="CB10" s="3">
        <f>BX10*CB3</f>
        <v>26</v>
      </c>
      <c r="CC10" s="3">
        <f t="shared" ref="CC10:CD10" si="155">BY10*CC3</f>
        <v>28</v>
      </c>
      <c r="CD10" s="3">
        <f t="shared" si="155"/>
        <v>13</v>
      </c>
      <c r="CE10" s="87">
        <f t="shared" si="53"/>
        <v>67</v>
      </c>
      <c r="CF10" s="23">
        <f t="shared" si="54"/>
        <v>123</v>
      </c>
      <c r="CG10" s="186">
        <v>14</v>
      </c>
      <c r="CH10" s="186">
        <v>13</v>
      </c>
      <c r="CI10" s="186">
        <v>13</v>
      </c>
      <c r="CJ10" s="185">
        <f t="shared" si="55"/>
        <v>40</v>
      </c>
      <c r="CK10" s="3">
        <f>CG10*CK3</f>
        <v>42</v>
      </c>
      <c r="CL10" s="3">
        <f t="shared" ref="CL10:CM10" si="156">CH10*CL3</f>
        <v>26</v>
      </c>
      <c r="CM10" s="3">
        <f t="shared" si="156"/>
        <v>13</v>
      </c>
      <c r="CN10" s="88">
        <f t="shared" si="57"/>
        <v>81</v>
      </c>
      <c r="CO10" s="186">
        <v>13</v>
      </c>
      <c r="CP10" s="186">
        <v>13</v>
      </c>
      <c r="CQ10" s="186">
        <v>13</v>
      </c>
      <c r="CR10" s="183">
        <f t="shared" si="58"/>
        <v>39</v>
      </c>
      <c r="CS10" s="3">
        <f>CO10*CS3</f>
        <v>39</v>
      </c>
      <c r="CT10" s="3">
        <f t="shared" ref="CT10:CU10" si="157">CP10*CT3</f>
        <v>26</v>
      </c>
      <c r="CU10" s="3">
        <f t="shared" si="157"/>
        <v>13</v>
      </c>
      <c r="CV10" s="88">
        <f t="shared" si="60"/>
        <v>78</v>
      </c>
      <c r="CW10" s="23">
        <f t="shared" si="61"/>
        <v>159</v>
      </c>
      <c r="CX10" s="186">
        <v>8</v>
      </c>
      <c r="CY10" s="186">
        <v>8</v>
      </c>
      <c r="CZ10" s="186">
        <v>8</v>
      </c>
      <c r="DA10" s="185">
        <f t="shared" si="62"/>
        <v>24</v>
      </c>
      <c r="DB10" s="3">
        <f>CX10*DB3</f>
        <v>16</v>
      </c>
      <c r="DC10" s="3">
        <f t="shared" ref="DC10:DD10" si="158">CY10*DC3</f>
        <v>16</v>
      </c>
      <c r="DD10" s="3">
        <f t="shared" si="158"/>
        <v>8</v>
      </c>
      <c r="DE10" s="88">
        <f t="shared" si="64"/>
        <v>40</v>
      </c>
      <c r="DF10" s="186">
        <v>12</v>
      </c>
      <c r="DG10" s="186">
        <v>12</v>
      </c>
      <c r="DH10" s="186">
        <v>13</v>
      </c>
      <c r="DI10" s="185">
        <f t="shared" si="65"/>
        <v>37</v>
      </c>
      <c r="DJ10" s="193">
        <f>DF10*DJ3</f>
        <v>36</v>
      </c>
      <c r="DK10" s="193">
        <f t="shared" ref="DK10:DL10" si="159">DG10*DK3</f>
        <v>36</v>
      </c>
      <c r="DL10" s="193">
        <f t="shared" si="159"/>
        <v>13</v>
      </c>
      <c r="DM10" s="88">
        <f t="shared" si="67"/>
        <v>85</v>
      </c>
      <c r="DN10" s="186">
        <v>13</v>
      </c>
      <c r="DO10" s="186">
        <v>13</v>
      </c>
      <c r="DP10" s="85">
        <f t="shared" ref="DP10" si="160">DK10*DP3</f>
        <v>0</v>
      </c>
      <c r="DQ10" s="186">
        <v>13</v>
      </c>
      <c r="DR10" s="185">
        <f t="shared" si="69"/>
        <v>39</v>
      </c>
      <c r="DS10" s="3">
        <f>DN10*DS3</f>
        <v>26</v>
      </c>
      <c r="DT10" s="3">
        <f t="shared" ref="DT10:DV10" si="161">DO10*DT3</f>
        <v>13</v>
      </c>
      <c r="DU10" s="85">
        <f t="shared" si="161"/>
        <v>0</v>
      </c>
      <c r="DV10" s="3">
        <f t="shared" si="161"/>
        <v>13</v>
      </c>
      <c r="DW10" s="88">
        <f t="shared" si="71"/>
        <v>52</v>
      </c>
      <c r="DX10" s="29">
        <f t="shared" si="72"/>
        <v>459</v>
      </c>
      <c r="DY10" s="38">
        <v>0</v>
      </c>
      <c r="DZ10" s="89">
        <f t="shared" si="73"/>
        <v>459</v>
      </c>
      <c r="EA10" s="93">
        <f t="shared" si="74"/>
        <v>853</v>
      </c>
      <c r="EB10" s="96">
        <v>5</v>
      </c>
      <c r="EC10" s="109">
        <v>0</v>
      </c>
      <c r="ED10" s="109">
        <v>0</v>
      </c>
      <c r="EE10" s="109">
        <v>0</v>
      </c>
      <c r="EF10" s="105">
        <f t="shared" si="75"/>
        <v>0</v>
      </c>
      <c r="EG10" s="105">
        <f>EC10*EG3</f>
        <v>0</v>
      </c>
      <c r="EH10" s="105">
        <f t="shared" ref="EH10:EI10" si="162">ED10*EH3</f>
        <v>0</v>
      </c>
      <c r="EI10" s="105">
        <f t="shared" si="162"/>
        <v>0</v>
      </c>
      <c r="EJ10" s="105">
        <f t="shared" si="76"/>
        <v>0</v>
      </c>
      <c r="EK10" s="109">
        <v>0</v>
      </c>
      <c r="EL10" s="109">
        <v>0</v>
      </c>
      <c r="EM10" s="109">
        <v>0</v>
      </c>
      <c r="EN10" s="106">
        <f t="shared" si="77"/>
        <v>0</v>
      </c>
      <c r="EO10" s="105">
        <f>EK10*EO3</f>
        <v>0</v>
      </c>
      <c r="EP10" s="105">
        <f t="shared" ref="EP10:EQ10" si="163">EL10*EP3</f>
        <v>0</v>
      </c>
      <c r="EQ10" s="105">
        <f t="shared" si="163"/>
        <v>0</v>
      </c>
      <c r="ER10" s="106">
        <f t="shared" si="79"/>
        <v>0</v>
      </c>
      <c r="ES10" s="107">
        <f t="shared" si="80"/>
        <v>0</v>
      </c>
      <c r="ET10" s="109">
        <v>0</v>
      </c>
      <c r="EU10" s="109">
        <v>0</v>
      </c>
      <c r="EV10" s="109">
        <v>0</v>
      </c>
      <c r="EW10" s="85">
        <f t="shared" si="81"/>
        <v>0</v>
      </c>
      <c r="EX10" s="105">
        <f>ET10*EX3</f>
        <v>0</v>
      </c>
      <c r="EY10" s="105">
        <f t="shared" ref="EY10:EZ10" si="164">EU10*EY3</f>
        <v>0</v>
      </c>
      <c r="EZ10" s="105">
        <f t="shared" si="164"/>
        <v>0</v>
      </c>
      <c r="FA10" s="85">
        <f t="shared" si="83"/>
        <v>0</v>
      </c>
      <c r="FB10" s="109">
        <v>0</v>
      </c>
      <c r="FC10" s="109">
        <v>0</v>
      </c>
      <c r="FD10" s="109">
        <v>0</v>
      </c>
      <c r="FE10" s="106">
        <f t="shared" si="84"/>
        <v>0</v>
      </c>
      <c r="FF10" s="105">
        <f>FB10*FF3</f>
        <v>0</v>
      </c>
      <c r="FG10" s="105">
        <f t="shared" ref="FG10:FH10" si="165">FC10*FG3</f>
        <v>0</v>
      </c>
      <c r="FH10" s="105">
        <f t="shared" si="165"/>
        <v>0</v>
      </c>
      <c r="FI10" s="85">
        <f t="shared" si="86"/>
        <v>0</v>
      </c>
      <c r="FJ10" s="107">
        <f t="shared" si="87"/>
        <v>0</v>
      </c>
      <c r="FK10" s="109">
        <v>0</v>
      </c>
      <c r="FL10" s="109">
        <v>0</v>
      </c>
      <c r="FM10" s="109">
        <v>0</v>
      </c>
      <c r="FN10" s="85">
        <f t="shared" si="88"/>
        <v>0</v>
      </c>
      <c r="FO10" s="105">
        <f>FK10*FO3</f>
        <v>0</v>
      </c>
      <c r="FP10" s="105">
        <f t="shared" ref="FP10:FQ10" si="166">FL10*FP3</f>
        <v>0</v>
      </c>
      <c r="FQ10" s="105">
        <f t="shared" si="166"/>
        <v>0</v>
      </c>
      <c r="FR10" s="85">
        <f t="shared" si="90"/>
        <v>0</v>
      </c>
      <c r="FS10" s="109">
        <v>0</v>
      </c>
      <c r="FT10" s="109">
        <v>0</v>
      </c>
      <c r="FU10" s="109">
        <v>0</v>
      </c>
      <c r="FV10" s="85">
        <f t="shared" si="91"/>
        <v>0</v>
      </c>
      <c r="FW10" s="108">
        <f>FS10*FW3</f>
        <v>0</v>
      </c>
      <c r="FX10" s="108">
        <f t="shared" ref="FX10:FY10" si="167">FT10*FX3</f>
        <v>0</v>
      </c>
      <c r="FY10" s="108">
        <f t="shared" si="167"/>
        <v>0</v>
      </c>
      <c r="FZ10" s="85">
        <f t="shared" si="93"/>
        <v>0</v>
      </c>
      <c r="GA10" s="109">
        <v>0</v>
      </c>
      <c r="GB10" s="109">
        <v>0</v>
      </c>
      <c r="GC10" s="109">
        <v>0</v>
      </c>
      <c r="GD10" s="109">
        <v>0</v>
      </c>
      <c r="GE10" s="85">
        <f t="shared" si="94"/>
        <v>0</v>
      </c>
      <c r="GF10" s="105">
        <f>GA10*GF3</f>
        <v>0</v>
      </c>
      <c r="GG10" s="105">
        <f t="shared" ref="GG10:GI10" si="168">GB10*GG3</f>
        <v>0</v>
      </c>
      <c r="GH10" s="85">
        <f t="shared" si="168"/>
        <v>0</v>
      </c>
      <c r="GI10" s="105">
        <f t="shared" si="168"/>
        <v>0</v>
      </c>
      <c r="GJ10" s="85">
        <f t="shared" si="96"/>
        <v>0</v>
      </c>
      <c r="GK10" s="111">
        <f t="shared" si="97"/>
        <v>0</v>
      </c>
      <c r="GL10" s="38">
        <v>0</v>
      </c>
      <c r="GM10" s="89">
        <f t="shared" si="98"/>
        <v>0</v>
      </c>
      <c r="GN10" s="93">
        <f t="shared" si="99"/>
        <v>853</v>
      </c>
      <c r="GO10" s="6">
        <v>5</v>
      </c>
      <c r="GP10" s="28">
        <f>GN10/1140*100</f>
        <v>74.824561403508767</v>
      </c>
      <c r="GQ10" s="17" t="s">
        <v>52</v>
      </c>
      <c r="GR10">
        <v>74.819999999999993</v>
      </c>
      <c r="GS10" s="211" t="e">
        <f>#REF!/1140*100</f>
        <v>#REF!</v>
      </c>
    </row>
    <row r="11" spans="1:201">
      <c r="EB11" s="81"/>
    </row>
    <row r="12" spans="1:201" ht="13.5" thickBot="1">
      <c r="C12" s="2"/>
      <c r="D12" s="320" t="s">
        <v>58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V12" s="320" t="s">
        <v>27</v>
      </c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N12" s="20"/>
      <c r="AO12" s="306" t="s">
        <v>92</v>
      </c>
      <c r="AP12" s="306"/>
      <c r="AQ12" s="306"/>
      <c r="AR12" s="306"/>
      <c r="AS12" s="306"/>
      <c r="AT12" s="306"/>
      <c r="AU12" s="306"/>
      <c r="AV12" s="306"/>
      <c r="AW12" s="306"/>
      <c r="AX12" s="3"/>
      <c r="AY12" s="311" t="s">
        <v>28</v>
      </c>
      <c r="AZ12" s="311"/>
      <c r="BA12" s="311"/>
      <c r="BB12" s="311"/>
      <c r="BC12" s="311"/>
      <c r="BD12" s="311"/>
      <c r="BE12" s="311"/>
      <c r="BF12" s="311"/>
      <c r="BG12" s="311"/>
      <c r="BH12" s="17"/>
      <c r="BI12" s="312" t="s">
        <v>29</v>
      </c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"/>
      <c r="BU12" s="311" t="s">
        <v>58</v>
      </c>
      <c r="BV12" s="311"/>
      <c r="BW12" s="311"/>
      <c r="BX12" s="311"/>
      <c r="BY12" s="311"/>
      <c r="BZ12" s="311"/>
      <c r="CA12" s="311"/>
      <c r="CB12" s="311"/>
      <c r="CC12" s="311"/>
      <c r="CD12" s="17"/>
      <c r="CE12" s="312" t="s">
        <v>27</v>
      </c>
      <c r="CF12" s="312"/>
      <c r="CG12" s="312"/>
      <c r="CH12" s="312"/>
      <c r="CI12" s="312"/>
      <c r="CJ12" s="312"/>
      <c r="CK12" s="312"/>
      <c r="CL12" s="312"/>
      <c r="CM12" s="312"/>
      <c r="CN12" s="20"/>
      <c r="CO12" s="315" t="s">
        <v>32</v>
      </c>
      <c r="CP12" s="315"/>
      <c r="CQ12" s="315"/>
      <c r="CR12" s="315"/>
      <c r="CS12" s="315"/>
      <c r="CT12" s="17"/>
      <c r="CY12" s="319" t="s">
        <v>137</v>
      </c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45" t="s">
        <v>127</v>
      </c>
      <c r="EC12" s="345"/>
      <c r="ED12" s="345"/>
      <c r="EE12" s="345"/>
      <c r="EF12" s="345"/>
      <c r="EG12" s="345"/>
    </row>
    <row r="13" spans="1:201">
      <c r="D13" s="307" t="s">
        <v>114</v>
      </c>
      <c r="E13" s="307"/>
      <c r="F13" s="307"/>
      <c r="G13" s="307"/>
      <c r="H13" s="307"/>
      <c r="I13" s="307"/>
      <c r="J13" s="307"/>
      <c r="K13" s="307"/>
      <c r="M13" s="307" t="s">
        <v>113</v>
      </c>
      <c r="N13" s="307"/>
      <c r="O13" s="307"/>
      <c r="P13" s="307"/>
      <c r="Q13" s="307"/>
      <c r="R13" s="307"/>
      <c r="S13" s="307"/>
      <c r="T13" s="307"/>
      <c r="V13" s="307" t="s">
        <v>115</v>
      </c>
      <c r="W13" s="307"/>
      <c r="X13" s="307"/>
      <c r="Y13" s="307"/>
      <c r="Z13" s="307"/>
      <c r="AA13" s="307"/>
      <c r="AB13" s="307"/>
      <c r="AC13" s="307"/>
      <c r="AE13" s="307" t="s">
        <v>116</v>
      </c>
      <c r="AF13" s="307"/>
      <c r="AG13" s="307"/>
      <c r="AH13" s="307"/>
      <c r="AI13" s="307"/>
      <c r="AJ13" s="307"/>
      <c r="AK13" s="307"/>
      <c r="AL13" s="307"/>
      <c r="AN13" s="20"/>
      <c r="AO13" s="307" t="s">
        <v>117</v>
      </c>
      <c r="AP13" s="307"/>
      <c r="AQ13" s="307"/>
      <c r="AR13" s="307"/>
      <c r="AS13" s="307"/>
      <c r="AT13" s="307"/>
      <c r="AU13" s="307"/>
      <c r="AV13" s="307"/>
      <c r="AW13" s="307"/>
      <c r="AY13" s="302" t="s">
        <v>97</v>
      </c>
      <c r="AZ13" s="302"/>
      <c r="BA13" s="302"/>
      <c r="BB13" s="302"/>
      <c r="BC13" s="302"/>
      <c r="BD13" s="302"/>
      <c r="BE13" s="302"/>
      <c r="BF13" s="302"/>
      <c r="BG13" s="302"/>
      <c r="BH13" s="17"/>
      <c r="BI13" s="307" t="s">
        <v>118</v>
      </c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"/>
      <c r="BU13" s="313" t="s">
        <v>30</v>
      </c>
      <c r="BV13" s="313"/>
      <c r="BW13" s="313"/>
      <c r="BX13" s="313"/>
      <c r="BY13" s="313"/>
      <c r="BZ13" s="313"/>
      <c r="CA13" s="313"/>
      <c r="CB13" s="313"/>
      <c r="CC13" s="313"/>
      <c r="CD13" s="17"/>
      <c r="CE13" s="314" t="s">
        <v>30</v>
      </c>
      <c r="CF13" s="314"/>
      <c r="CG13" s="314"/>
      <c r="CH13" s="314"/>
      <c r="CI13" s="314"/>
      <c r="CJ13" s="314"/>
      <c r="CK13" s="314"/>
      <c r="CL13" s="314"/>
      <c r="CM13" s="314"/>
      <c r="CN13" s="20"/>
      <c r="CO13" s="20"/>
      <c r="CP13" s="20"/>
      <c r="CQ13" s="17"/>
      <c r="CR13" s="17"/>
      <c r="CS13" s="17"/>
      <c r="CT13" s="17"/>
      <c r="CY13" s="346" t="s">
        <v>122</v>
      </c>
      <c r="CZ13" s="347"/>
      <c r="DA13" s="347"/>
      <c r="DB13" s="347"/>
      <c r="DC13" s="347"/>
      <c r="DD13" s="348" t="s">
        <v>123</v>
      </c>
      <c r="DE13" s="349"/>
      <c r="DF13" s="349"/>
      <c r="DG13" s="349"/>
      <c r="DH13" s="349"/>
      <c r="DI13" s="349"/>
      <c r="DJ13" s="350" t="s">
        <v>124</v>
      </c>
      <c r="DK13" s="350"/>
      <c r="DL13" s="350"/>
      <c r="DM13" s="350"/>
      <c r="DN13" s="350"/>
      <c r="DO13" s="350"/>
      <c r="DP13" s="351" t="s">
        <v>125</v>
      </c>
      <c r="DQ13" s="349"/>
      <c r="DR13" s="349"/>
      <c r="DS13" s="349"/>
      <c r="DT13" s="349"/>
      <c r="DU13" s="349"/>
      <c r="DV13" s="352" t="s">
        <v>126</v>
      </c>
      <c r="DW13" s="350"/>
      <c r="DX13" s="350"/>
      <c r="DY13" s="350"/>
      <c r="DZ13" s="350"/>
      <c r="EA13" s="353"/>
      <c r="EB13" s="351" t="s">
        <v>129</v>
      </c>
      <c r="EC13" s="349"/>
      <c r="ED13" s="349"/>
      <c r="EE13" s="349"/>
      <c r="EF13" s="349"/>
      <c r="EG13" s="354"/>
    </row>
    <row r="14" spans="1:201">
      <c r="D14" s="309" t="s">
        <v>25</v>
      </c>
      <c r="E14" s="309"/>
      <c r="F14" s="309"/>
      <c r="G14" s="309"/>
      <c r="H14" s="97" t="s">
        <v>26</v>
      </c>
      <c r="I14" s="98"/>
      <c r="J14" s="98"/>
      <c r="K14" s="82"/>
      <c r="M14" s="309" t="s">
        <v>25</v>
      </c>
      <c r="N14" s="309"/>
      <c r="O14" s="309"/>
      <c r="P14" s="309"/>
      <c r="Q14" s="97" t="s">
        <v>26</v>
      </c>
      <c r="R14" s="98"/>
      <c r="S14" s="98"/>
      <c r="T14" s="82"/>
      <c r="V14" s="309" t="s">
        <v>25</v>
      </c>
      <c r="W14" s="309"/>
      <c r="X14" s="309"/>
      <c r="Y14" s="309"/>
      <c r="Z14" s="97" t="s">
        <v>26</v>
      </c>
      <c r="AA14" s="98"/>
      <c r="AB14" s="98"/>
      <c r="AC14" s="82"/>
      <c r="AE14" s="309" t="s">
        <v>25</v>
      </c>
      <c r="AF14" s="309"/>
      <c r="AG14" s="309"/>
      <c r="AH14" s="309"/>
      <c r="AI14" s="97" t="s">
        <v>26</v>
      </c>
      <c r="AJ14" s="98"/>
      <c r="AK14" s="98"/>
      <c r="AL14" s="82"/>
      <c r="AO14" s="309" t="s">
        <v>25</v>
      </c>
      <c r="AP14" s="309"/>
      <c r="AQ14" s="309"/>
      <c r="AR14" s="309"/>
      <c r="AT14" s="310" t="s">
        <v>26</v>
      </c>
      <c r="AU14" s="310"/>
      <c r="AV14" s="310"/>
      <c r="AW14" s="310"/>
      <c r="AY14" s="309" t="s">
        <v>25</v>
      </c>
      <c r="AZ14" s="309"/>
      <c r="BA14" s="309"/>
      <c r="BB14" s="309"/>
      <c r="BD14" s="310" t="s">
        <v>26</v>
      </c>
      <c r="BE14" s="310"/>
      <c r="BF14" s="310"/>
      <c r="BG14" s="310"/>
      <c r="BI14" s="309" t="s">
        <v>25</v>
      </c>
      <c r="BJ14" s="309"/>
      <c r="BK14" s="309"/>
      <c r="BL14" s="309"/>
      <c r="BM14" s="309"/>
      <c r="BO14" s="310" t="s">
        <v>26</v>
      </c>
      <c r="BP14" s="310"/>
      <c r="BQ14" s="310"/>
      <c r="BR14" s="310"/>
      <c r="BS14" s="310"/>
      <c r="BU14" s="309" t="s">
        <v>25</v>
      </c>
      <c r="BV14" s="309"/>
      <c r="BW14" s="309"/>
      <c r="BX14" s="309"/>
      <c r="BZ14" s="310" t="s">
        <v>26</v>
      </c>
      <c r="CA14" s="310"/>
      <c r="CB14" s="310"/>
      <c r="CC14" s="310"/>
      <c r="CE14" s="309" t="s">
        <v>25</v>
      </c>
      <c r="CF14" s="309"/>
      <c r="CG14" s="309"/>
      <c r="CH14" s="309"/>
      <c r="CJ14" s="310" t="s">
        <v>26</v>
      </c>
      <c r="CK14" s="310"/>
      <c r="CL14" s="310"/>
      <c r="CM14" s="310"/>
      <c r="CO14" s="59">
        <v>1</v>
      </c>
      <c r="CP14" s="81"/>
      <c r="CQ14" s="60" t="s">
        <v>31</v>
      </c>
      <c r="CR14" s="81"/>
      <c r="CS14" s="83">
        <v>3</v>
      </c>
      <c r="CY14" s="355" t="s">
        <v>114</v>
      </c>
      <c r="CZ14" s="356"/>
      <c r="DA14" s="356"/>
      <c r="DB14" s="356"/>
      <c r="DC14" s="356"/>
      <c r="DD14" s="285" t="s">
        <v>119</v>
      </c>
      <c r="DE14" s="324"/>
      <c r="DF14" s="324"/>
      <c r="DG14" s="324"/>
      <c r="DH14" s="357">
        <v>133</v>
      </c>
      <c r="DI14" s="357"/>
      <c r="DJ14" s="286" t="s">
        <v>64</v>
      </c>
      <c r="DK14" s="324"/>
      <c r="DL14" s="324"/>
      <c r="DM14" s="324"/>
      <c r="DN14" s="358">
        <v>126</v>
      </c>
      <c r="DO14" s="358"/>
      <c r="DP14" s="286" t="s">
        <v>53</v>
      </c>
      <c r="DQ14" s="324"/>
      <c r="DR14" s="324"/>
      <c r="DS14" s="324"/>
      <c r="DT14" s="357">
        <v>125</v>
      </c>
      <c r="DU14" s="357"/>
      <c r="DV14" s="286" t="s">
        <v>57</v>
      </c>
      <c r="DW14" s="324"/>
      <c r="DX14" s="324"/>
      <c r="DY14" s="324"/>
      <c r="DZ14" s="358">
        <v>122</v>
      </c>
      <c r="EA14" s="359"/>
      <c r="EB14" s="332" t="s">
        <v>52</v>
      </c>
      <c r="EC14" s="332"/>
      <c r="ED14" s="332"/>
      <c r="EE14" s="332"/>
      <c r="EF14" s="357">
        <v>107</v>
      </c>
      <c r="EG14" s="360"/>
    </row>
    <row r="15" spans="1:201">
      <c r="D15" s="99" t="s">
        <v>2</v>
      </c>
      <c r="E15" s="99" t="s">
        <v>3</v>
      </c>
      <c r="F15" s="99" t="s">
        <v>8</v>
      </c>
      <c r="G15" s="100" t="s">
        <v>4</v>
      </c>
      <c r="H15" s="100" t="s">
        <v>2</v>
      </c>
      <c r="I15" s="99" t="s">
        <v>3</v>
      </c>
      <c r="J15" s="99" t="s">
        <v>8</v>
      </c>
      <c r="K15" s="100" t="s">
        <v>4</v>
      </c>
      <c r="L15" s="99"/>
      <c r="M15" s="99" t="s">
        <v>2</v>
      </c>
      <c r="N15" s="99" t="s">
        <v>3</v>
      </c>
      <c r="O15" s="99" t="s">
        <v>8</v>
      </c>
      <c r="P15" s="100" t="s">
        <v>4</v>
      </c>
      <c r="Q15" s="100" t="s">
        <v>2</v>
      </c>
      <c r="R15" s="99" t="s">
        <v>3</v>
      </c>
      <c r="S15" s="99" t="s">
        <v>8</v>
      </c>
      <c r="T15" s="100" t="s">
        <v>4</v>
      </c>
      <c r="V15" s="6" t="s">
        <v>5</v>
      </c>
      <c r="W15" s="6" t="s">
        <v>6</v>
      </c>
      <c r="X15" s="6" t="s">
        <v>8</v>
      </c>
      <c r="Y15" s="12" t="s">
        <v>4</v>
      </c>
      <c r="Z15" s="6" t="s">
        <v>5</v>
      </c>
      <c r="AA15" s="6" t="s">
        <v>6</v>
      </c>
      <c r="AB15" s="6" t="s">
        <v>8</v>
      </c>
      <c r="AC15" s="12" t="s">
        <v>4</v>
      </c>
      <c r="AE15" s="6" t="s">
        <v>5</v>
      </c>
      <c r="AF15" s="6" t="s">
        <v>6</v>
      </c>
      <c r="AG15" s="6" t="s">
        <v>8</v>
      </c>
      <c r="AH15" s="12" t="s">
        <v>4</v>
      </c>
      <c r="AI15" s="6" t="s">
        <v>5</v>
      </c>
      <c r="AJ15" s="6" t="s">
        <v>6</v>
      </c>
      <c r="AK15" s="6" t="s">
        <v>8</v>
      </c>
      <c r="AL15" s="12" t="s">
        <v>4</v>
      </c>
      <c r="AO15" s="7" t="s">
        <v>7</v>
      </c>
      <c r="AP15" s="7" t="s">
        <v>91</v>
      </c>
      <c r="AQ15" s="7" t="s">
        <v>8</v>
      </c>
      <c r="AR15" s="32" t="s">
        <v>4</v>
      </c>
      <c r="AT15" s="6" t="s">
        <v>7</v>
      </c>
      <c r="AU15" s="6" t="s">
        <v>91</v>
      </c>
      <c r="AV15" s="6" t="s">
        <v>8</v>
      </c>
      <c r="AW15" s="12" t="s">
        <v>4</v>
      </c>
      <c r="AY15" s="7" t="s">
        <v>15</v>
      </c>
      <c r="AZ15" s="7" t="s">
        <v>16</v>
      </c>
      <c r="BA15" s="7" t="s">
        <v>8</v>
      </c>
      <c r="BB15" s="32" t="s">
        <v>4</v>
      </c>
      <c r="BD15" s="6" t="s">
        <v>15</v>
      </c>
      <c r="BE15" s="6" t="s">
        <v>16</v>
      </c>
      <c r="BF15" s="6" t="s">
        <v>8</v>
      </c>
      <c r="BG15" s="12" t="s">
        <v>4</v>
      </c>
      <c r="BI15" s="7" t="s">
        <v>2</v>
      </c>
      <c r="BJ15" s="7" t="s">
        <v>3</v>
      </c>
      <c r="BK15" s="7" t="s">
        <v>17</v>
      </c>
      <c r="BL15" s="7" t="s">
        <v>8</v>
      </c>
      <c r="BM15" s="32" t="s">
        <v>4</v>
      </c>
      <c r="BO15" s="6" t="s">
        <v>2</v>
      </c>
      <c r="BP15" s="6" t="s">
        <v>3</v>
      </c>
      <c r="BQ15" s="6" t="s">
        <v>17</v>
      </c>
      <c r="BR15" s="6" t="s">
        <v>8</v>
      </c>
      <c r="BS15" s="12" t="s">
        <v>4</v>
      </c>
      <c r="BU15" s="7" t="s">
        <v>2</v>
      </c>
      <c r="BV15" s="7" t="s">
        <v>3</v>
      </c>
      <c r="BW15" s="7" t="s">
        <v>8</v>
      </c>
      <c r="BX15" s="32" t="s">
        <v>4</v>
      </c>
      <c r="BZ15" s="7" t="s">
        <v>2</v>
      </c>
      <c r="CA15" s="7" t="s">
        <v>3</v>
      </c>
      <c r="CB15" s="7" t="s">
        <v>8</v>
      </c>
      <c r="CC15" s="32" t="s">
        <v>4</v>
      </c>
      <c r="CE15" s="7" t="s">
        <v>5</v>
      </c>
      <c r="CF15" s="7" t="s">
        <v>6</v>
      </c>
      <c r="CG15" s="7" t="s">
        <v>8</v>
      </c>
      <c r="CH15" s="32" t="s">
        <v>4</v>
      </c>
      <c r="CJ15" s="6" t="s">
        <v>5</v>
      </c>
      <c r="CK15" s="6" t="s">
        <v>6</v>
      </c>
      <c r="CL15" s="6" t="s">
        <v>8</v>
      </c>
      <c r="CM15" s="12" t="s">
        <v>4</v>
      </c>
      <c r="CY15" s="355" t="s">
        <v>113</v>
      </c>
      <c r="CZ15" s="356"/>
      <c r="DA15" s="356"/>
      <c r="DB15" s="356"/>
      <c r="DC15" s="356"/>
      <c r="DD15" s="285" t="s">
        <v>64</v>
      </c>
      <c r="DE15" s="324"/>
      <c r="DF15" s="324"/>
      <c r="DG15" s="324"/>
      <c r="DH15" s="357">
        <v>130</v>
      </c>
      <c r="DI15" s="357"/>
      <c r="DJ15" s="286" t="s">
        <v>53</v>
      </c>
      <c r="DK15" s="324"/>
      <c r="DL15" s="324"/>
      <c r="DM15" s="324"/>
      <c r="DN15" s="358">
        <v>129</v>
      </c>
      <c r="DO15" s="358"/>
      <c r="DP15" s="286" t="s">
        <v>119</v>
      </c>
      <c r="DQ15" s="324"/>
      <c r="DR15" s="324"/>
      <c r="DS15" s="324"/>
      <c r="DT15" s="357">
        <v>128</v>
      </c>
      <c r="DU15" s="357"/>
      <c r="DV15" s="332" t="s">
        <v>52</v>
      </c>
      <c r="DW15" s="332"/>
      <c r="DX15" s="332"/>
      <c r="DY15" s="332"/>
      <c r="DZ15" s="358">
        <v>123</v>
      </c>
      <c r="EA15" s="359"/>
      <c r="EB15" s="286" t="s">
        <v>57</v>
      </c>
      <c r="EC15" s="324"/>
      <c r="ED15" s="324"/>
      <c r="EE15" s="324"/>
      <c r="EF15" s="357">
        <v>121</v>
      </c>
      <c r="EG15" s="360"/>
    </row>
    <row r="16" spans="1:201">
      <c r="C16" s="230" t="s">
        <v>119</v>
      </c>
      <c r="D16">
        <f>H6+BT6</f>
        <v>54</v>
      </c>
      <c r="E16">
        <f t="shared" ref="E16:F16" si="169">I6+BU6</f>
        <v>54</v>
      </c>
      <c r="F16">
        <f t="shared" si="169"/>
        <v>25</v>
      </c>
      <c r="G16" s="33">
        <f>D16+E16+F16</f>
        <v>133</v>
      </c>
      <c r="H16">
        <f t="shared" ref="H16:J20" si="170">D16+EG6</f>
        <v>94</v>
      </c>
      <c r="I16">
        <f t="shared" si="170"/>
        <v>92</v>
      </c>
      <c r="J16">
        <f t="shared" si="170"/>
        <v>45</v>
      </c>
      <c r="K16" s="33">
        <f>H16+I16+J16</f>
        <v>231</v>
      </c>
      <c r="M16">
        <f t="shared" ref="M16:O20" si="171">P6+CB6</f>
        <v>50</v>
      </c>
      <c r="N16">
        <f t="shared" si="171"/>
        <v>50</v>
      </c>
      <c r="O16">
        <f t="shared" si="171"/>
        <v>28</v>
      </c>
      <c r="P16" s="33">
        <f>M16+N16+O16</f>
        <v>128</v>
      </c>
      <c r="Q16">
        <f t="shared" ref="Q16:S20" si="172">M16+EO6</f>
        <v>88</v>
      </c>
      <c r="R16">
        <f t="shared" si="172"/>
        <v>88</v>
      </c>
      <c r="S16">
        <f t="shared" si="172"/>
        <v>48</v>
      </c>
      <c r="T16" s="33">
        <f>Q16+R16+S16</f>
        <v>224</v>
      </c>
      <c r="V16">
        <f t="shared" ref="V16:X20" si="173">Y6+CK6</f>
        <v>78</v>
      </c>
      <c r="W16">
        <f t="shared" si="173"/>
        <v>56</v>
      </c>
      <c r="X16">
        <f t="shared" si="173"/>
        <v>28</v>
      </c>
      <c r="Y16" s="33">
        <f>V16+W16+X16</f>
        <v>162</v>
      </c>
      <c r="Z16">
        <f t="shared" ref="Z16:AB20" si="174">V16+EX6</f>
        <v>132</v>
      </c>
      <c r="AA16">
        <f t="shared" si="174"/>
        <v>96</v>
      </c>
      <c r="AB16">
        <f t="shared" si="174"/>
        <v>47</v>
      </c>
      <c r="AC16" s="33">
        <f>Z16+AA16+AB16</f>
        <v>275</v>
      </c>
      <c r="AE16">
        <f t="shared" ref="AE16:AG20" si="175">AG6+CS6</f>
        <v>81</v>
      </c>
      <c r="AF16">
        <f t="shared" si="175"/>
        <v>54</v>
      </c>
      <c r="AG16">
        <f t="shared" si="175"/>
        <v>26</v>
      </c>
      <c r="AH16" s="33">
        <f>AE16+AF16+AG16</f>
        <v>161</v>
      </c>
      <c r="AI16">
        <f t="shared" ref="AI16:AK20" si="176">AE16+FF6</f>
        <v>138</v>
      </c>
      <c r="AJ16">
        <f t="shared" si="176"/>
        <v>92</v>
      </c>
      <c r="AK16">
        <f t="shared" si="176"/>
        <v>45</v>
      </c>
      <c r="AL16" s="33">
        <f>AI16+AJ16+AK16</f>
        <v>275</v>
      </c>
      <c r="AN16" s="27"/>
      <c r="AO16">
        <f t="shared" ref="AO16:AQ20" si="177">AP6+DB6</f>
        <v>50</v>
      </c>
      <c r="AP16">
        <f t="shared" si="177"/>
        <v>50</v>
      </c>
      <c r="AQ16">
        <f t="shared" si="177"/>
        <v>28</v>
      </c>
      <c r="AR16" s="33">
        <f>AO16+AP16+AQ16</f>
        <v>128</v>
      </c>
      <c r="AS16" s="27"/>
      <c r="AT16">
        <f t="shared" ref="AT16:AV20" si="178">AO16+FO6</f>
        <v>88</v>
      </c>
      <c r="AU16">
        <f t="shared" si="178"/>
        <v>88</v>
      </c>
      <c r="AV16">
        <f t="shared" si="178"/>
        <v>47</v>
      </c>
      <c r="AW16" s="33">
        <f>AT16+AU16+AV16</f>
        <v>223</v>
      </c>
      <c r="AX16" s="27"/>
      <c r="AY16">
        <f>AX6+DJ6</f>
        <v>72</v>
      </c>
      <c r="AZ16">
        <f t="shared" ref="AZ16:BA16" si="179">AY6+DK6</f>
        <v>81</v>
      </c>
      <c r="BA16">
        <f t="shared" si="179"/>
        <v>25</v>
      </c>
      <c r="BB16" s="33">
        <f>SUM(AY16:BA16)</f>
        <v>178</v>
      </c>
      <c r="BC16" s="27"/>
      <c r="BD16">
        <f t="shared" ref="BD16:BF20" si="180">AY16+FW6</f>
        <v>126</v>
      </c>
      <c r="BE16">
        <f t="shared" si="180"/>
        <v>141</v>
      </c>
      <c r="BF16">
        <f t="shared" si="180"/>
        <v>43</v>
      </c>
      <c r="BG16" s="33">
        <f>SUM(BD16:BF16)</f>
        <v>310</v>
      </c>
      <c r="BH16" s="27"/>
      <c r="BI16">
        <f t="shared" ref="BI16:BL20" si="181">BG6+DS6</f>
        <v>54</v>
      </c>
      <c r="BJ16">
        <f t="shared" si="181"/>
        <v>27</v>
      </c>
      <c r="BK16">
        <f t="shared" si="181"/>
        <v>0</v>
      </c>
      <c r="BL16">
        <f t="shared" si="181"/>
        <v>27</v>
      </c>
      <c r="BM16" s="33">
        <f>SUM(BI16:BL16)</f>
        <v>108</v>
      </c>
      <c r="BN16" s="27"/>
      <c r="BO16">
        <f t="shared" ref="BO16:BR20" si="182">BI16+GF6</f>
        <v>92</v>
      </c>
      <c r="BP16">
        <f t="shared" si="182"/>
        <v>46</v>
      </c>
      <c r="BQ16">
        <f t="shared" si="182"/>
        <v>0</v>
      </c>
      <c r="BR16">
        <f t="shared" si="182"/>
        <v>47</v>
      </c>
      <c r="BS16" s="33">
        <f>SUM(BO16:BR16)</f>
        <v>185</v>
      </c>
      <c r="BT16" s="27"/>
      <c r="BU16">
        <f>D16+M16</f>
        <v>104</v>
      </c>
      <c r="BV16">
        <f t="shared" ref="BV16:BW20" si="183">E16+N16</f>
        <v>104</v>
      </c>
      <c r="BW16">
        <f t="shared" si="183"/>
        <v>53</v>
      </c>
      <c r="BX16" s="33">
        <f>SUM(BU16:BW16)</f>
        <v>261</v>
      </c>
      <c r="BZ16">
        <f>H16+Q16</f>
        <v>182</v>
      </c>
      <c r="CA16">
        <f t="shared" ref="CA16:CB20" si="184">I16+R16</f>
        <v>180</v>
      </c>
      <c r="CB16">
        <f t="shared" si="184"/>
        <v>93</v>
      </c>
      <c r="CC16" s="33">
        <f>SUM(BZ16:CB16)</f>
        <v>455</v>
      </c>
      <c r="CE16">
        <f>V16+AE16</f>
        <v>159</v>
      </c>
      <c r="CF16">
        <f t="shared" ref="CF16:CG20" si="185">W16+AF16</f>
        <v>110</v>
      </c>
      <c r="CG16">
        <f t="shared" si="185"/>
        <v>54</v>
      </c>
      <c r="CH16" s="33">
        <f>SUM(CE16:CG16)</f>
        <v>323</v>
      </c>
      <c r="CJ16">
        <f>Z16+AI16</f>
        <v>270</v>
      </c>
      <c r="CK16">
        <f t="shared" ref="CK16:CL20" si="186">AA16+AJ16</f>
        <v>188</v>
      </c>
      <c r="CL16">
        <f t="shared" si="186"/>
        <v>92</v>
      </c>
      <c r="CM16" s="33">
        <f>SUM(CJ16:CL16)</f>
        <v>550</v>
      </c>
      <c r="CO16" s="34">
        <f>J6+R6+AA6+AI6+AR6+AZ6+BJ6</f>
        <v>92</v>
      </c>
      <c r="CQ16" s="36">
        <f>AQ16+BA16+BL16+BW16+CG16</f>
        <v>187</v>
      </c>
      <c r="CS16" s="35">
        <f>AV16+BF16+BR16+CB16+CL16</f>
        <v>322</v>
      </c>
      <c r="CT16" s="17" t="s">
        <v>119</v>
      </c>
      <c r="CY16" s="355" t="s">
        <v>115</v>
      </c>
      <c r="CZ16" s="356"/>
      <c r="DA16" s="356"/>
      <c r="DB16" s="356"/>
      <c r="DC16" s="356"/>
      <c r="DD16" s="285" t="s">
        <v>53</v>
      </c>
      <c r="DE16" s="324"/>
      <c r="DF16" s="324"/>
      <c r="DG16" s="324"/>
      <c r="DH16" s="357">
        <v>165</v>
      </c>
      <c r="DI16" s="357"/>
      <c r="DJ16" s="286" t="s">
        <v>119</v>
      </c>
      <c r="DK16" s="324"/>
      <c r="DL16" s="324"/>
      <c r="DM16" s="324"/>
      <c r="DN16" s="358">
        <v>162</v>
      </c>
      <c r="DO16" s="358"/>
      <c r="DP16" s="286" t="s">
        <v>64</v>
      </c>
      <c r="DQ16" s="324"/>
      <c r="DR16" s="324"/>
      <c r="DS16" s="324"/>
      <c r="DT16" s="357">
        <v>160</v>
      </c>
      <c r="DU16" s="357"/>
      <c r="DV16" s="332" t="s">
        <v>52</v>
      </c>
      <c r="DW16" s="332"/>
      <c r="DX16" s="332"/>
      <c r="DY16" s="332"/>
      <c r="DZ16" s="358">
        <v>156</v>
      </c>
      <c r="EA16" s="359"/>
      <c r="EB16" s="286" t="s">
        <v>57</v>
      </c>
      <c r="EC16" s="324"/>
      <c r="ED16" s="324"/>
      <c r="EE16" s="324"/>
      <c r="EF16" s="357">
        <v>153</v>
      </c>
      <c r="EG16" s="360"/>
    </row>
    <row r="17" spans="3:137">
      <c r="C17" s="17" t="s">
        <v>64</v>
      </c>
      <c r="D17">
        <f t="shared" ref="D17:D20" si="187">H7+BT7</f>
        <v>48</v>
      </c>
      <c r="E17">
        <f t="shared" ref="E17:E20" si="188">I7+BU7</f>
        <v>54</v>
      </c>
      <c r="F17">
        <f t="shared" ref="F17:F20" si="189">J7+BV7</f>
        <v>24</v>
      </c>
      <c r="G17" s="33">
        <f t="shared" ref="G17:G20" si="190">D17+E17+F17</f>
        <v>126</v>
      </c>
      <c r="H17">
        <f t="shared" si="170"/>
        <v>82</v>
      </c>
      <c r="I17">
        <f t="shared" si="170"/>
        <v>90</v>
      </c>
      <c r="J17">
        <f t="shared" si="170"/>
        <v>42</v>
      </c>
      <c r="K17" s="33">
        <f t="shared" ref="K17:K20" si="191">H17+I17+J17</f>
        <v>214</v>
      </c>
      <c r="M17">
        <f t="shared" si="171"/>
        <v>52</v>
      </c>
      <c r="N17">
        <f t="shared" si="171"/>
        <v>52</v>
      </c>
      <c r="O17">
        <f t="shared" si="171"/>
        <v>26</v>
      </c>
      <c r="P17" s="33">
        <f t="shared" ref="P17:P20" si="192">M17+N17+O17</f>
        <v>130</v>
      </c>
      <c r="Q17">
        <f t="shared" si="172"/>
        <v>88</v>
      </c>
      <c r="R17">
        <f t="shared" si="172"/>
        <v>88</v>
      </c>
      <c r="S17">
        <f t="shared" si="172"/>
        <v>45</v>
      </c>
      <c r="T17" s="33">
        <f t="shared" ref="T17:T20" si="193">Q17+R17+S17</f>
        <v>221</v>
      </c>
      <c r="V17">
        <f t="shared" si="173"/>
        <v>81</v>
      </c>
      <c r="W17">
        <f t="shared" si="173"/>
        <v>52</v>
      </c>
      <c r="X17">
        <f t="shared" si="173"/>
        <v>27</v>
      </c>
      <c r="Y17" s="33">
        <f t="shared" ref="Y17:Y20" si="194">V17+W17+X17</f>
        <v>160</v>
      </c>
      <c r="Z17">
        <f t="shared" si="174"/>
        <v>138</v>
      </c>
      <c r="AA17">
        <f t="shared" si="174"/>
        <v>88</v>
      </c>
      <c r="AB17">
        <f t="shared" si="174"/>
        <v>45</v>
      </c>
      <c r="AC17" s="33">
        <f t="shared" ref="AC17:AC20" si="195">Z17+AA17+AB17</f>
        <v>271</v>
      </c>
      <c r="AE17">
        <f t="shared" si="175"/>
        <v>87</v>
      </c>
      <c r="AF17">
        <f t="shared" si="175"/>
        <v>52</v>
      </c>
      <c r="AG17">
        <f t="shared" si="175"/>
        <v>26</v>
      </c>
      <c r="AH17" s="33">
        <f t="shared" ref="AH17:AH20" si="196">AE17+AF17+AG17</f>
        <v>165</v>
      </c>
      <c r="AI17">
        <f t="shared" si="176"/>
        <v>144</v>
      </c>
      <c r="AJ17">
        <f t="shared" si="176"/>
        <v>88</v>
      </c>
      <c r="AK17">
        <f t="shared" si="176"/>
        <v>44</v>
      </c>
      <c r="AL17" s="33">
        <f t="shared" ref="AL17:AL20" si="197">AI17+AJ17+AK17</f>
        <v>276</v>
      </c>
      <c r="AN17" s="27"/>
      <c r="AO17">
        <f t="shared" si="177"/>
        <v>50</v>
      </c>
      <c r="AP17">
        <f t="shared" si="177"/>
        <v>50</v>
      </c>
      <c r="AQ17">
        <f t="shared" si="177"/>
        <v>27</v>
      </c>
      <c r="AR17" s="33">
        <f t="shared" ref="AR17:AR20" si="198">AO17+AP17+AQ17</f>
        <v>127</v>
      </c>
      <c r="AS17" s="27"/>
      <c r="AT17">
        <f t="shared" si="178"/>
        <v>88</v>
      </c>
      <c r="AU17">
        <f t="shared" si="178"/>
        <v>88</v>
      </c>
      <c r="AV17">
        <f t="shared" si="178"/>
        <v>46</v>
      </c>
      <c r="AW17" s="33">
        <f t="shared" ref="AW17:AW20" si="199">AT17+AU17+AV17</f>
        <v>222</v>
      </c>
      <c r="AX17" s="27"/>
      <c r="AY17">
        <f>AX7+DJ7</f>
        <v>78</v>
      </c>
      <c r="AZ17">
        <f t="shared" ref="AZ17:BA20" si="200">AY7+DK7</f>
        <v>75</v>
      </c>
      <c r="BA17">
        <f t="shared" si="200"/>
        <v>28</v>
      </c>
      <c r="BB17" s="33">
        <f t="shared" ref="BB17:BB20" si="201">SUM(AY17:BA17)</f>
        <v>181</v>
      </c>
      <c r="BC17" s="27"/>
      <c r="BD17">
        <f t="shared" si="180"/>
        <v>138</v>
      </c>
      <c r="BE17">
        <f t="shared" si="180"/>
        <v>132</v>
      </c>
      <c r="BF17">
        <f t="shared" si="180"/>
        <v>48</v>
      </c>
      <c r="BG17" s="33">
        <f t="shared" ref="BG17:BG20" si="202">SUM(BD17:BF17)</f>
        <v>318</v>
      </c>
      <c r="BH17" s="27"/>
      <c r="BI17">
        <f t="shared" si="181"/>
        <v>54</v>
      </c>
      <c r="BJ17">
        <f t="shared" si="181"/>
        <v>27</v>
      </c>
      <c r="BK17">
        <f t="shared" si="181"/>
        <v>0</v>
      </c>
      <c r="BL17">
        <f t="shared" si="181"/>
        <v>28</v>
      </c>
      <c r="BM17" s="33">
        <f t="shared" ref="BM17:BM20" si="203">SUM(BI17:BL17)</f>
        <v>109</v>
      </c>
      <c r="BN17" s="27"/>
      <c r="BO17">
        <f t="shared" si="182"/>
        <v>94</v>
      </c>
      <c r="BP17">
        <f t="shared" si="182"/>
        <v>46</v>
      </c>
      <c r="BQ17">
        <f t="shared" si="182"/>
        <v>0</v>
      </c>
      <c r="BR17">
        <f t="shared" si="182"/>
        <v>48</v>
      </c>
      <c r="BS17" s="33">
        <f t="shared" ref="BS17:BS20" si="204">SUM(BO17:BR17)</f>
        <v>188</v>
      </c>
      <c r="BT17" s="27"/>
      <c r="BU17">
        <f t="shared" ref="BU17:BU20" si="205">D17+M17</f>
        <v>100</v>
      </c>
      <c r="BV17">
        <f t="shared" si="183"/>
        <v>106</v>
      </c>
      <c r="BW17">
        <f t="shared" si="183"/>
        <v>50</v>
      </c>
      <c r="BX17" s="33">
        <f t="shared" ref="BX17:BX20" si="206">SUM(BU17:BW17)</f>
        <v>256</v>
      </c>
      <c r="BZ17">
        <f t="shared" ref="BZ17:BZ20" si="207">H17+Q17</f>
        <v>170</v>
      </c>
      <c r="CA17">
        <f t="shared" si="184"/>
        <v>178</v>
      </c>
      <c r="CB17">
        <f t="shared" si="184"/>
        <v>87</v>
      </c>
      <c r="CC17" s="33">
        <f t="shared" ref="CC17:CC20" si="208">SUM(BZ17:CB17)</f>
        <v>435</v>
      </c>
      <c r="CE17">
        <f t="shared" ref="CE17:CE20" si="209">V17+AE17</f>
        <v>168</v>
      </c>
      <c r="CF17">
        <f t="shared" si="185"/>
        <v>104</v>
      </c>
      <c r="CG17">
        <f t="shared" si="185"/>
        <v>53</v>
      </c>
      <c r="CH17" s="33">
        <f t="shared" ref="CH17:CH20" si="210">SUM(CE17:CG17)</f>
        <v>325</v>
      </c>
      <c r="CJ17">
        <f t="shared" ref="CJ17:CJ20" si="211">Z17+AI17</f>
        <v>282</v>
      </c>
      <c r="CK17">
        <f t="shared" si="186"/>
        <v>176</v>
      </c>
      <c r="CL17">
        <f t="shared" si="186"/>
        <v>89</v>
      </c>
      <c r="CM17" s="33">
        <f t="shared" ref="CM17:CM20" si="212">SUM(CJ17:CL17)</f>
        <v>547</v>
      </c>
      <c r="CO17" s="34">
        <f>J7+R7+AA7+AI7+AR7+AZ7+BJ7</f>
        <v>89</v>
      </c>
      <c r="CQ17" s="36">
        <f t="shared" ref="CQ17:CQ20" si="213">AQ17+BA17+BL17+BW17+CG17</f>
        <v>186</v>
      </c>
      <c r="CS17" s="35">
        <f t="shared" ref="CS17:CS20" si="214">AV17+BF17+BR17+CB17+CL17</f>
        <v>318</v>
      </c>
      <c r="CT17" s="17" t="s">
        <v>53</v>
      </c>
      <c r="CY17" s="355" t="s">
        <v>116</v>
      </c>
      <c r="CZ17" s="356"/>
      <c r="DA17" s="356"/>
      <c r="DB17" s="356"/>
      <c r="DC17" s="356"/>
      <c r="DD17" s="285" t="s">
        <v>64</v>
      </c>
      <c r="DE17" s="324"/>
      <c r="DF17" s="324"/>
      <c r="DG17" s="324"/>
      <c r="DH17" s="358">
        <v>165</v>
      </c>
      <c r="DI17" s="358"/>
      <c r="DJ17" s="286" t="s">
        <v>119</v>
      </c>
      <c r="DK17" s="324"/>
      <c r="DL17" s="324"/>
      <c r="DM17" s="324"/>
      <c r="DN17" s="358">
        <v>161</v>
      </c>
      <c r="DO17" s="358"/>
      <c r="DP17" s="286" t="s">
        <v>53</v>
      </c>
      <c r="DQ17" s="324"/>
      <c r="DR17" s="324"/>
      <c r="DS17" s="324"/>
      <c r="DT17" s="358">
        <v>161</v>
      </c>
      <c r="DU17" s="358"/>
      <c r="DV17" s="332" t="s">
        <v>52</v>
      </c>
      <c r="DW17" s="332"/>
      <c r="DX17" s="332"/>
      <c r="DY17" s="332"/>
      <c r="DZ17" s="358">
        <v>150</v>
      </c>
      <c r="EA17" s="359"/>
      <c r="EB17" s="286" t="s">
        <v>57</v>
      </c>
      <c r="EC17" s="324"/>
      <c r="ED17" s="324"/>
      <c r="EE17" s="324"/>
      <c r="EF17" s="358">
        <v>143</v>
      </c>
      <c r="EG17" s="359"/>
    </row>
    <row r="18" spans="3:137">
      <c r="C18" s="230" t="s">
        <v>53</v>
      </c>
      <c r="D18">
        <f t="shared" si="187"/>
        <v>48</v>
      </c>
      <c r="E18">
        <f t="shared" si="188"/>
        <v>54</v>
      </c>
      <c r="F18">
        <f t="shared" si="189"/>
        <v>23</v>
      </c>
      <c r="G18" s="33">
        <f t="shared" si="190"/>
        <v>125</v>
      </c>
      <c r="H18">
        <f t="shared" si="170"/>
        <v>84</v>
      </c>
      <c r="I18">
        <f t="shared" si="170"/>
        <v>94</v>
      </c>
      <c r="J18">
        <f t="shared" si="170"/>
        <v>42</v>
      </c>
      <c r="K18" s="33">
        <f t="shared" si="191"/>
        <v>220</v>
      </c>
      <c r="M18">
        <f t="shared" si="171"/>
        <v>50</v>
      </c>
      <c r="N18">
        <f t="shared" si="171"/>
        <v>52</v>
      </c>
      <c r="O18">
        <f t="shared" si="171"/>
        <v>27</v>
      </c>
      <c r="P18" s="33">
        <f t="shared" si="192"/>
        <v>129</v>
      </c>
      <c r="Q18">
        <f t="shared" si="172"/>
        <v>88</v>
      </c>
      <c r="R18">
        <f t="shared" si="172"/>
        <v>90</v>
      </c>
      <c r="S18">
        <f t="shared" si="172"/>
        <v>46</v>
      </c>
      <c r="T18" s="33">
        <f t="shared" si="193"/>
        <v>224</v>
      </c>
      <c r="V18">
        <f t="shared" si="173"/>
        <v>87</v>
      </c>
      <c r="W18">
        <f t="shared" si="173"/>
        <v>52</v>
      </c>
      <c r="X18">
        <f t="shared" si="173"/>
        <v>26</v>
      </c>
      <c r="Y18" s="33">
        <f t="shared" si="194"/>
        <v>165</v>
      </c>
      <c r="Z18">
        <f t="shared" si="174"/>
        <v>141</v>
      </c>
      <c r="AA18">
        <f t="shared" si="174"/>
        <v>90</v>
      </c>
      <c r="AB18">
        <f t="shared" si="174"/>
        <v>44</v>
      </c>
      <c r="AC18" s="33">
        <f t="shared" si="195"/>
        <v>275</v>
      </c>
      <c r="AE18">
        <f t="shared" si="175"/>
        <v>81</v>
      </c>
      <c r="AF18">
        <f t="shared" si="175"/>
        <v>54</v>
      </c>
      <c r="AG18">
        <f t="shared" si="175"/>
        <v>26</v>
      </c>
      <c r="AH18" s="33">
        <f t="shared" si="196"/>
        <v>161</v>
      </c>
      <c r="AI18">
        <f t="shared" si="176"/>
        <v>135</v>
      </c>
      <c r="AJ18">
        <f t="shared" si="176"/>
        <v>90</v>
      </c>
      <c r="AK18">
        <f t="shared" si="176"/>
        <v>44</v>
      </c>
      <c r="AL18" s="33">
        <f t="shared" si="197"/>
        <v>269</v>
      </c>
      <c r="AN18" s="27"/>
      <c r="AO18">
        <f t="shared" si="177"/>
        <v>50</v>
      </c>
      <c r="AP18">
        <f t="shared" si="177"/>
        <v>48</v>
      </c>
      <c r="AQ18">
        <f t="shared" si="177"/>
        <v>27</v>
      </c>
      <c r="AR18" s="33">
        <f t="shared" si="198"/>
        <v>125</v>
      </c>
      <c r="AS18" s="27"/>
      <c r="AT18">
        <f t="shared" si="178"/>
        <v>86</v>
      </c>
      <c r="AU18">
        <f t="shared" si="178"/>
        <v>82</v>
      </c>
      <c r="AV18">
        <f t="shared" si="178"/>
        <v>45</v>
      </c>
      <c r="AW18" s="33">
        <f t="shared" si="199"/>
        <v>213</v>
      </c>
      <c r="AX18" s="27"/>
      <c r="AY18">
        <f>AX8+DJ8</f>
        <v>57</v>
      </c>
      <c r="AZ18">
        <f t="shared" si="200"/>
        <v>57</v>
      </c>
      <c r="BA18">
        <f t="shared" si="200"/>
        <v>21</v>
      </c>
      <c r="BB18" s="33">
        <f t="shared" si="201"/>
        <v>135</v>
      </c>
      <c r="BC18" s="27"/>
      <c r="BD18">
        <f t="shared" si="180"/>
        <v>108</v>
      </c>
      <c r="BE18">
        <f t="shared" si="180"/>
        <v>108</v>
      </c>
      <c r="BF18">
        <f t="shared" si="180"/>
        <v>39</v>
      </c>
      <c r="BG18" s="33">
        <f t="shared" si="202"/>
        <v>255</v>
      </c>
      <c r="BH18" s="27"/>
      <c r="BI18">
        <f t="shared" si="181"/>
        <v>52</v>
      </c>
      <c r="BJ18">
        <f t="shared" si="181"/>
        <v>26</v>
      </c>
      <c r="BK18">
        <f t="shared" si="181"/>
        <v>0</v>
      </c>
      <c r="BL18">
        <f t="shared" si="181"/>
        <v>25</v>
      </c>
      <c r="BM18" s="33">
        <f t="shared" si="203"/>
        <v>103</v>
      </c>
      <c r="BN18" s="27"/>
      <c r="BO18">
        <f t="shared" si="182"/>
        <v>88</v>
      </c>
      <c r="BP18">
        <f t="shared" si="182"/>
        <v>44</v>
      </c>
      <c r="BQ18">
        <f t="shared" si="182"/>
        <v>0</v>
      </c>
      <c r="BR18">
        <f t="shared" si="182"/>
        <v>42</v>
      </c>
      <c r="BS18" s="33">
        <f t="shared" si="204"/>
        <v>174</v>
      </c>
      <c r="BT18" s="27"/>
      <c r="BU18">
        <f t="shared" si="205"/>
        <v>98</v>
      </c>
      <c r="BV18">
        <f t="shared" si="183"/>
        <v>106</v>
      </c>
      <c r="BW18">
        <f t="shared" si="183"/>
        <v>50</v>
      </c>
      <c r="BX18" s="33">
        <f t="shared" si="206"/>
        <v>254</v>
      </c>
      <c r="BZ18">
        <f t="shared" si="207"/>
        <v>172</v>
      </c>
      <c r="CA18">
        <f t="shared" si="184"/>
        <v>184</v>
      </c>
      <c r="CB18">
        <f t="shared" si="184"/>
        <v>88</v>
      </c>
      <c r="CC18" s="33">
        <f t="shared" si="208"/>
        <v>444</v>
      </c>
      <c r="CE18">
        <f t="shared" si="209"/>
        <v>168</v>
      </c>
      <c r="CF18">
        <f t="shared" si="185"/>
        <v>106</v>
      </c>
      <c r="CG18">
        <f t="shared" si="185"/>
        <v>52</v>
      </c>
      <c r="CH18" s="33">
        <f t="shared" si="210"/>
        <v>326</v>
      </c>
      <c r="CJ18">
        <f t="shared" si="211"/>
        <v>276</v>
      </c>
      <c r="CK18">
        <f t="shared" si="186"/>
        <v>180</v>
      </c>
      <c r="CL18">
        <f t="shared" si="186"/>
        <v>88</v>
      </c>
      <c r="CM18" s="33">
        <f t="shared" si="212"/>
        <v>544</v>
      </c>
      <c r="CO18" s="34">
        <f>J8+R8+AA8+AI8+AR8+AZ8+BJ8</f>
        <v>83</v>
      </c>
      <c r="CQ18" s="36">
        <f t="shared" si="213"/>
        <v>175</v>
      </c>
      <c r="CS18" s="35">
        <f t="shared" si="214"/>
        <v>302</v>
      </c>
      <c r="CT18" s="17" t="s">
        <v>64</v>
      </c>
      <c r="CY18" s="355" t="s">
        <v>117</v>
      </c>
      <c r="CZ18" s="356"/>
      <c r="DA18" s="356"/>
      <c r="DB18" s="356"/>
      <c r="DC18" s="356"/>
      <c r="DD18" s="285" t="s">
        <v>119</v>
      </c>
      <c r="DE18" s="324"/>
      <c r="DF18" s="324"/>
      <c r="DG18" s="324"/>
      <c r="DH18" s="357">
        <v>128</v>
      </c>
      <c r="DI18" s="357"/>
      <c r="DJ18" s="286" t="s">
        <v>64</v>
      </c>
      <c r="DK18" s="324"/>
      <c r="DL18" s="324"/>
      <c r="DM18" s="324"/>
      <c r="DN18" s="358">
        <v>127</v>
      </c>
      <c r="DO18" s="358"/>
      <c r="DP18" s="286" t="s">
        <v>53</v>
      </c>
      <c r="DQ18" s="286"/>
      <c r="DR18" s="286"/>
      <c r="DS18" s="286"/>
      <c r="DT18" s="357">
        <v>125</v>
      </c>
      <c r="DU18" s="357"/>
      <c r="DV18" s="332" t="s">
        <v>52</v>
      </c>
      <c r="DW18" s="332"/>
      <c r="DX18" s="332"/>
      <c r="DY18" s="332"/>
      <c r="DZ18" s="358">
        <v>79</v>
      </c>
      <c r="EA18" s="359"/>
      <c r="EB18" s="286" t="s">
        <v>57</v>
      </c>
      <c r="EC18" s="324"/>
      <c r="ED18" s="324"/>
      <c r="EE18" s="324"/>
      <c r="EF18" s="357">
        <v>75</v>
      </c>
      <c r="EG18" s="360"/>
    </row>
    <row r="19" spans="3:137">
      <c r="C19" s="230" t="s">
        <v>57</v>
      </c>
      <c r="D19">
        <f t="shared" si="187"/>
        <v>50</v>
      </c>
      <c r="E19">
        <f t="shared" si="188"/>
        <v>50</v>
      </c>
      <c r="F19">
        <f t="shared" si="189"/>
        <v>22</v>
      </c>
      <c r="G19" s="33">
        <f t="shared" si="190"/>
        <v>122</v>
      </c>
      <c r="H19">
        <f t="shared" si="170"/>
        <v>80</v>
      </c>
      <c r="I19">
        <f t="shared" si="170"/>
        <v>84</v>
      </c>
      <c r="J19">
        <f t="shared" si="170"/>
        <v>39</v>
      </c>
      <c r="K19" s="33">
        <f t="shared" si="191"/>
        <v>203</v>
      </c>
      <c r="M19">
        <f t="shared" si="171"/>
        <v>50</v>
      </c>
      <c r="N19">
        <f t="shared" si="171"/>
        <v>46</v>
      </c>
      <c r="O19">
        <f t="shared" si="171"/>
        <v>25</v>
      </c>
      <c r="P19" s="33">
        <f t="shared" si="192"/>
        <v>121</v>
      </c>
      <c r="Q19">
        <f t="shared" si="172"/>
        <v>84</v>
      </c>
      <c r="R19">
        <f t="shared" si="172"/>
        <v>80</v>
      </c>
      <c r="S19">
        <f t="shared" si="172"/>
        <v>43</v>
      </c>
      <c r="T19" s="33">
        <f t="shared" si="193"/>
        <v>207</v>
      </c>
      <c r="V19">
        <f t="shared" si="173"/>
        <v>75</v>
      </c>
      <c r="W19">
        <f t="shared" si="173"/>
        <v>52</v>
      </c>
      <c r="X19">
        <f t="shared" si="173"/>
        <v>26</v>
      </c>
      <c r="Y19" s="33">
        <f t="shared" si="194"/>
        <v>153</v>
      </c>
      <c r="Z19">
        <f t="shared" si="174"/>
        <v>126</v>
      </c>
      <c r="AA19">
        <f t="shared" si="174"/>
        <v>86</v>
      </c>
      <c r="AB19">
        <f t="shared" si="174"/>
        <v>43</v>
      </c>
      <c r="AC19" s="33">
        <f t="shared" si="195"/>
        <v>255</v>
      </c>
      <c r="AE19">
        <f t="shared" si="175"/>
        <v>72</v>
      </c>
      <c r="AF19">
        <f t="shared" si="175"/>
        <v>48</v>
      </c>
      <c r="AG19">
        <f t="shared" si="175"/>
        <v>23</v>
      </c>
      <c r="AH19" s="33">
        <f t="shared" si="196"/>
        <v>143</v>
      </c>
      <c r="AI19">
        <f t="shared" si="176"/>
        <v>126</v>
      </c>
      <c r="AJ19">
        <f t="shared" si="176"/>
        <v>84</v>
      </c>
      <c r="AK19">
        <f t="shared" si="176"/>
        <v>41</v>
      </c>
      <c r="AL19" s="33">
        <f t="shared" si="197"/>
        <v>251</v>
      </c>
      <c r="AN19" s="27"/>
      <c r="AO19">
        <f t="shared" si="177"/>
        <v>30</v>
      </c>
      <c r="AP19">
        <f t="shared" si="177"/>
        <v>28</v>
      </c>
      <c r="AQ19">
        <f t="shared" si="177"/>
        <v>17</v>
      </c>
      <c r="AR19" s="33">
        <f t="shared" si="198"/>
        <v>75</v>
      </c>
      <c r="AS19" s="27"/>
      <c r="AT19">
        <f t="shared" si="178"/>
        <v>54</v>
      </c>
      <c r="AU19">
        <f t="shared" si="178"/>
        <v>52</v>
      </c>
      <c r="AV19">
        <f t="shared" si="178"/>
        <v>32</v>
      </c>
      <c r="AW19" s="33">
        <f t="shared" si="199"/>
        <v>138</v>
      </c>
      <c r="AX19" s="27"/>
      <c r="AY19">
        <f>AX9+DJ9</f>
        <v>63</v>
      </c>
      <c r="AZ19">
        <f t="shared" si="200"/>
        <v>69</v>
      </c>
      <c r="BA19">
        <f t="shared" si="200"/>
        <v>22</v>
      </c>
      <c r="BB19" s="33">
        <f t="shared" si="201"/>
        <v>154</v>
      </c>
      <c r="BC19" s="27"/>
      <c r="BD19">
        <f t="shared" si="180"/>
        <v>114</v>
      </c>
      <c r="BE19">
        <f t="shared" si="180"/>
        <v>123</v>
      </c>
      <c r="BF19">
        <f t="shared" si="180"/>
        <v>38</v>
      </c>
      <c r="BG19" s="33">
        <f t="shared" si="202"/>
        <v>275</v>
      </c>
      <c r="BH19" s="27"/>
      <c r="BI19">
        <f t="shared" si="181"/>
        <v>54</v>
      </c>
      <c r="BJ19">
        <f t="shared" si="181"/>
        <v>28</v>
      </c>
      <c r="BK19">
        <f t="shared" si="181"/>
        <v>0</v>
      </c>
      <c r="BL19">
        <f t="shared" si="181"/>
        <v>25</v>
      </c>
      <c r="BM19" s="33">
        <f t="shared" si="203"/>
        <v>107</v>
      </c>
      <c r="BN19" s="27"/>
      <c r="BO19">
        <f t="shared" si="182"/>
        <v>92</v>
      </c>
      <c r="BP19">
        <f t="shared" si="182"/>
        <v>48</v>
      </c>
      <c r="BQ19">
        <f t="shared" si="182"/>
        <v>0</v>
      </c>
      <c r="BR19">
        <f t="shared" si="182"/>
        <v>42</v>
      </c>
      <c r="BS19" s="33">
        <f t="shared" si="204"/>
        <v>182</v>
      </c>
      <c r="BT19" s="27"/>
      <c r="BU19">
        <f t="shared" si="205"/>
        <v>100</v>
      </c>
      <c r="BV19">
        <f t="shared" si="183"/>
        <v>96</v>
      </c>
      <c r="BW19">
        <f t="shared" si="183"/>
        <v>47</v>
      </c>
      <c r="BX19" s="33">
        <f t="shared" si="206"/>
        <v>243</v>
      </c>
      <c r="BZ19">
        <f t="shared" si="207"/>
        <v>164</v>
      </c>
      <c r="CA19">
        <f t="shared" si="184"/>
        <v>164</v>
      </c>
      <c r="CB19">
        <f t="shared" si="184"/>
        <v>82</v>
      </c>
      <c r="CC19" s="33">
        <f t="shared" si="208"/>
        <v>410</v>
      </c>
      <c r="CE19">
        <f t="shared" si="209"/>
        <v>147</v>
      </c>
      <c r="CF19">
        <f t="shared" si="185"/>
        <v>100</v>
      </c>
      <c r="CG19">
        <f t="shared" si="185"/>
        <v>49</v>
      </c>
      <c r="CH19" s="33">
        <f t="shared" si="210"/>
        <v>296</v>
      </c>
      <c r="CJ19">
        <f t="shared" si="211"/>
        <v>252</v>
      </c>
      <c r="CK19">
        <f t="shared" si="186"/>
        <v>170</v>
      </c>
      <c r="CL19">
        <f t="shared" si="186"/>
        <v>84</v>
      </c>
      <c r="CM19" s="33">
        <f t="shared" si="212"/>
        <v>506</v>
      </c>
      <c r="CO19" s="34">
        <f>J9+R9+AA9+AI9+AR9+AZ9+BJ9</f>
        <v>77</v>
      </c>
      <c r="CQ19" s="36">
        <f t="shared" si="213"/>
        <v>160</v>
      </c>
      <c r="CS19" s="35">
        <f t="shared" si="214"/>
        <v>278</v>
      </c>
      <c r="CT19" s="17" t="s">
        <v>57</v>
      </c>
      <c r="CY19" s="355" t="s">
        <v>97</v>
      </c>
      <c r="CZ19" s="356"/>
      <c r="DA19" s="356"/>
      <c r="DB19" s="356"/>
      <c r="DC19" s="356"/>
      <c r="DD19" s="285" t="s">
        <v>64</v>
      </c>
      <c r="DE19" s="324"/>
      <c r="DF19" s="324"/>
      <c r="DG19" s="324"/>
      <c r="DH19" s="357">
        <v>181</v>
      </c>
      <c r="DI19" s="357"/>
      <c r="DJ19" s="286" t="s">
        <v>119</v>
      </c>
      <c r="DK19" s="324"/>
      <c r="DL19" s="324"/>
      <c r="DM19" s="324"/>
      <c r="DN19" s="358">
        <v>178</v>
      </c>
      <c r="DO19" s="358"/>
      <c r="DP19" s="286" t="s">
        <v>57</v>
      </c>
      <c r="DQ19" s="324"/>
      <c r="DR19" s="324"/>
      <c r="DS19" s="324"/>
      <c r="DT19" s="357">
        <v>154</v>
      </c>
      <c r="DU19" s="357"/>
      <c r="DV19" s="332" t="s">
        <v>52</v>
      </c>
      <c r="DW19" s="332"/>
      <c r="DX19" s="332"/>
      <c r="DY19" s="332"/>
      <c r="DZ19" s="358">
        <v>148</v>
      </c>
      <c r="EA19" s="359"/>
      <c r="EB19" s="286" t="s">
        <v>53</v>
      </c>
      <c r="EC19" s="286"/>
      <c r="ED19" s="286"/>
      <c r="EE19" s="286"/>
      <c r="EF19" s="357">
        <v>135</v>
      </c>
      <c r="EG19" s="360"/>
    </row>
    <row r="20" spans="3:137" ht="13.5" thickBot="1">
      <c r="C20" s="230" t="s">
        <v>52</v>
      </c>
      <c r="D20">
        <f t="shared" si="187"/>
        <v>42</v>
      </c>
      <c r="E20">
        <f t="shared" si="188"/>
        <v>46</v>
      </c>
      <c r="F20">
        <f t="shared" si="189"/>
        <v>19</v>
      </c>
      <c r="G20" s="33">
        <f t="shared" si="190"/>
        <v>107</v>
      </c>
      <c r="H20">
        <f t="shared" si="170"/>
        <v>42</v>
      </c>
      <c r="I20">
        <f t="shared" si="170"/>
        <v>46</v>
      </c>
      <c r="J20">
        <f t="shared" si="170"/>
        <v>19</v>
      </c>
      <c r="K20" s="33">
        <f t="shared" si="191"/>
        <v>107</v>
      </c>
      <c r="L20" s="27"/>
      <c r="M20">
        <f t="shared" si="171"/>
        <v>48</v>
      </c>
      <c r="N20">
        <f t="shared" si="171"/>
        <v>52</v>
      </c>
      <c r="O20">
        <f t="shared" si="171"/>
        <v>23</v>
      </c>
      <c r="P20" s="33">
        <f t="shared" si="192"/>
        <v>123</v>
      </c>
      <c r="Q20">
        <f t="shared" si="172"/>
        <v>48</v>
      </c>
      <c r="R20">
        <f t="shared" si="172"/>
        <v>52</v>
      </c>
      <c r="S20">
        <f t="shared" si="172"/>
        <v>23</v>
      </c>
      <c r="T20" s="33">
        <f t="shared" si="193"/>
        <v>123</v>
      </c>
      <c r="V20">
        <f t="shared" si="173"/>
        <v>81</v>
      </c>
      <c r="W20">
        <f t="shared" si="173"/>
        <v>50</v>
      </c>
      <c r="X20">
        <f t="shared" si="173"/>
        <v>25</v>
      </c>
      <c r="Y20" s="33">
        <f t="shared" si="194"/>
        <v>156</v>
      </c>
      <c r="Z20">
        <f t="shared" si="174"/>
        <v>81</v>
      </c>
      <c r="AA20">
        <f t="shared" si="174"/>
        <v>50</v>
      </c>
      <c r="AB20">
        <f t="shared" si="174"/>
        <v>25</v>
      </c>
      <c r="AC20" s="33">
        <f t="shared" si="195"/>
        <v>156</v>
      </c>
      <c r="AE20">
        <f t="shared" si="175"/>
        <v>75</v>
      </c>
      <c r="AF20">
        <f t="shared" si="175"/>
        <v>50</v>
      </c>
      <c r="AG20">
        <f t="shared" si="175"/>
        <v>25</v>
      </c>
      <c r="AH20" s="33">
        <f t="shared" si="196"/>
        <v>150</v>
      </c>
      <c r="AI20">
        <f t="shared" si="176"/>
        <v>75</v>
      </c>
      <c r="AJ20">
        <f t="shared" si="176"/>
        <v>50</v>
      </c>
      <c r="AK20">
        <f t="shared" si="176"/>
        <v>25</v>
      </c>
      <c r="AL20" s="33">
        <f t="shared" si="197"/>
        <v>150</v>
      </c>
      <c r="AN20" s="27"/>
      <c r="AO20">
        <f t="shared" si="177"/>
        <v>32</v>
      </c>
      <c r="AP20">
        <f t="shared" si="177"/>
        <v>30</v>
      </c>
      <c r="AQ20">
        <f t="shared" si="177"/>
        <v>17</v>
      </c>
      <c r="AR20" s="33">
        <f t="shared" si="198"/>
        <v>79</v>
      </c>
      <c r="AS20" s="27"/>
      <c r="AT20">
        <f t="shared" si="178"/>
        <v>32</v>
      </c>
      <c r="AU20">
        <f t="shared" si="178"/>
        <v>30</v>
      </c>
      <c r="AV20">
        <f t="shared" si="178"/>
        <v>17</v>
      </c>
      <c r="AW20" s="33">
        <f t="shared" si="199"/>
        <v>79</v>
      </c>
      <c r="AX20" s="27"/>
      <c r="AY20">
        <f>AX10+DJ10</f>
        <v>63</v>
      </c>
      <c r="AZ20">
        <f t="shared" si="200"/>
        <v>63</v>
      </c>
      <c r="BA20">
        <f t="shared" si="200"/>
        <v>22</v>
      </c>
      <c r="BB20" s="33">
        <f t="shared" si="201"/>
        <v>148</v>
      </c>
      <c r="BC20" s="27"/>
      <c r="BD20">
        <f t="shared" si="180"/>
        <v>63</v>
      </c>
      <c r="BE20">
        <f t="shared" si="180"/>
        <v>63</v>
      </c>
      <c r="BF20">
        <f t="shared" si="180"/>
        <v>22</v>
      </c>
      <c r="BG20" s="33">
        <f t="shared" si="202"/>
        <v>148</v>
      </c>
      <c r="BH20" s="27"/>
      <c r="BI20">
        <f t="shared" si="181"/>
        <v>46</v>
      </c>
      <c r="BJ20">
        <f t="shared" si="181"/>
        <v>22</v>
      </c>
      <c r="BK20">
        <f t="shared" si="181"/>
        <v>0</v>
      </c>
      <c r="BL20">
        <f t="shared" si="181"/>
        <v>22</v>
      </c>
      <c r="BM20" s="33">
        <f t="shared" si="203"/>
        <v>90</v>
      </c>
      <c r="BN20" s="27"/>
      <c r="BO20">
        <f t="shared" si="182"/>
        <v>46</v>
      </c>
      <c r="BP20">
        <f t="shared" si="182"/>
        <v>22</v>
      </c>
      <c r="BQ20">
        <f t="shared" si="182"/>
        <v>0</v>
      </c>
      <c r="BR20">
        <f t="shared" si="182"/>
        <v>22</v>
      </c>
      <c r="BS20" s="33">
        <f t="shared" si="204"/>
        <v>90</v>
      </c>
      <c r="BT20" s="27"/>
      <c r="BU20">
        <f t="shared" si="205"/>
        <v>90</v>
      </c>
      <c r="BV20">
        <f t="shared" si="183"/>
        <v>98</v>
      </c>
      <c r="BW20">
        <f t="shared" si="183"/>
        <v>42</v>
      </c>
      <c r="BX20" s="33">
        <f t="shared" si="206"/>
        <v>230</v>
      </c>
      <c r="BZ20">
        <f t="shared" si="207"/>
        <v>90</v>
      </c>
      <c r="CA20">
        <f t="shared" si="184"/>
        <v>98</v>
      </c>
      <c r="CB20">
        <f t="shared" si="184"/>
        <v>42</v>
      </c>
      <c r="CC20" s="33">
        <f t="shared" si="208"/>
        <v>230</v>
      </c>
      <c r="CE20">
        <f t="shared" si="209"/>
        <v>156</v>
      </c>
      <c r="CF20">
        <f t="shared" si="185"/>
        <v>100</v>
      </c>
      <c r="CG20">
        <f t="shared" si="185"/>
        <v>50</v>
      </c>
      <c r="CH20" s="33">
        <f t="shared" si="210"/>
        <v>306</v>
      </c>
      <c r="CJ20">
        <f t="shared" si="211"/>
        <v>156</v>
      </c>
      <c r="CK20">
        <f t="shared" si="186"/>
        <v>100</v>
      </c>
      <c r="CL20">
        <f t="shared" si="186"/>
        <v>50</v>
      </c>
      <c r="CM20" s="33">
        <f t="shared" si="212"/>
        <v>306</v>
      </c>
      <c r="CO20" s="34">
        <f>J10+R10+AA10+AI10+AR10+AZ10+BJ10</f>
        <v>70</v>
      </c>
      <c r="CQ20" s="36">
        <f t="shared" si="213"/>
        <v>153</v>
      </c>
      <c r="CS20" s="35">
        <f t="shared" si="214"/>
        <v>153</v>
      </c>
      <c r="CY20" s="361" t="s">
        <v>118</v>
      </c>
      <c r="CZ20" s="362"/>
      <c r="DA20" s="362"/>
      <c r="DB20" s="362"/>
      <c r="DC20" s="362"/>
      <c r="DD20" s="281" t="s">
        <v>64</v>
      </c>
      <c r="DE20" s="328"/>
      <c r="DF20" s="328"/>
      <c r="DG20" s="328"/>
      <c r="DH20" s="363">
        <v>109</v>
      </c>
      <c r="DI20" s="363"/>
      <c r="DJ20" s="282" t="s">
        <v>119</v>
      </c>
      <c r="DK20" s="328"/>
      <c r="DL20" s="328"/>
      <c r="DM20" s="328"/>
      <c r="DN20" s="364">
        <v>108</v>
      </c>
      <c r="DO20" s="364"/>
      <c r="DP20" s="282" t="s">
        <v>57</v>
      </c>
      <c r="DQ20" s="328"/>
      <c r="DR20" s="328"/>
      <c r="DS20" s="328"/>
      <c r="DT20" s="363">
        <v>107</v>
      </c>
      <c r="DU20" s="363"/>
      <c r="DV20" s="282" t="s">
        <v>53</v>
      </c>
      <c r="DW20" s="328"/>
      <c r="DX20" s="328"/>
      <c r="DY20" s="328"/>
      <c r="DZ20" s="364">
        <v>103</v>
      </c>
      <c r="EA20" s="365"/>
      <c r="EB20" s="366" t="s">
        <v>52</v>
      </c>
      <c r="EC20" s="366"/>
      <c r="ED20" s="366"/>
      <c r="EE20" s="366"/>
      <c r="EF20" s="363">
        <v>90</v>
      </c>
      <c r="EG20" s="367"/>
    </row>
    <row r="21" spans="3:137">
      <c r="EB21" s="81"/>
    </row>
    <row r="22" spans="3:137">
      <c r="D22" s="307" t="s">
        <v>114</v>
      </c>
      <c r="E22" s="307"/>
      <c r="F22" s="307"/>
      <c r="G22" s="307"/>
      <c r="H22" s="307"/>
      <c r="I22" s="307"/>
      <c r="J22" s="307"/>
      <c r="K22" s="307"/>
      <c r="M22" s="307" t="s">
        <v>113</v>
      </c>
      <c r="N22" s="307"/>
      <c r="O22" s="307"/>
      <c r="P22" s="307"/>
      <c r="Q22" s="307"/>
      <c r="R22" s="307"/>
      <c r="S22" s="307"/>
      <c r="T22" s="307"/>
      <c r="V22" s="307" t="s">
        <v>115</v>
      </c>
      <c r="W22" s="307"/>
      <c r="X22" s="307"/>
      <c r="Y22" s="307"/>
      <c r="Z22" s="307"/>
      <c r="AA22" s="307"/>
      <c r="AB22" s="307"/>
      <c r="AC22" s="307"/>
      <c r="AE22" s="307" t="s">
        <v>116</v>
      </c>
      <c r="AF22" s="307"/>
      <c r="AG22" s="307"/>
      <c r="AH22" s="307"/>
      <c r="AI22" s="307"/>
      <c r="AJ22" s="307"/>
      <c r="AK22" s="307"/>
      <c r="AL22" s="307"/>
      <c r="AO22" s="307" t="s">
        <v>117</v>
      </c>
      <c r="AP22" s="307"/>
      <c r="AQ22" s="307"/>
      <c r="AR22" s="307"/>
      <c r="AS22" s="307"/>
      <c r="AT22" s="307"/>
      <c r="AU22" s="307"/>
      <c r="AV22" s="307"/>
      <c r="AW22" s="307"/>
      <c r="AY22" s="302" t="s">
        <v>97</v>
      </c>
      <c r="AZ22" s="302"/>
      <c r="BA22" s="302"/>
      <c r="BB22" s="302"/>
      <c r="BC22" s="302"/>
      <c r="BD22" s="302"/>
      <c r="BE22" s="302"/>
      <c r="BF22" s="302"/>
      <c r="BG22" s="302"/>
      <c r="BJ22" s="307" t="s">
        <v>118</v>
      </c>
      <c r="BK22" s="307"/>
      <c r="BL22" s="307"/>
      <c r="BM22" s="307"/>
      <c r="BN22" s="307"/>
      <c r="BO22" s="307"/>
      <c r="BP22" s="307"/>
      <c r="BQ22" s="307"/>
      <c r="BR22" s="307"/>
    </row>
    <row r="23" spans="3:137">
      <c r="D23" s="289" t="s">
        <v>74</v>
      </c>
      <c r="E23" s="289"/>
      <c r="F23" s="289"/>
      <c r="G23" s="289"/>
      <c r="H23" s="289"/>
      <c r="I23" s="289"/>
      <c r="J23" s="289"/>
      <c r="K23" s="289"/>
      <c r="M23" s="289" t="s">
        <v>74</v>
      </c>
      <c r="N23" s="289"/>
      <c r="O23" s="289"/>
      <c r="P23" s="289"/>
      <c r="Q23" s="289"/>
      <c r="R23" s="289"/>
      <c r="S23" s="289"/>
      <c r="T23" s="289"/>
      <c r="V23" s="289" t="s">
        <v>78</v>
      </c>
      <c r="W23" s="289"/>
      <c r="X23" s="289"/>
      <c r="Y23" s="289"/>
      <c r="Z23" s="289"/>
      <c r="AA23" s="289"/>
      <c r="AB23" s="289"/>
      <c r="AC23" s="289"/>
      <c r="AE23" s="289" t="s">
        <v>78</v>
      </c>
      <c r="AF23" s="289"/>
      <c r="AG23" s="289"/>
      <c r="AH23" s="289"/>
      <c r="AI23" s="289"/>
      <c r="AJ23" s="289"/>
      <c r="AK23" s="289"/>
      <c r="AL23" s="289"/>
      <c r="AO23" s="289" t="s">
        <v>80</v>
      </c>
      <c r="AP23" s="289"/>
      <c r="AQ23" s="289"/>
      <c r="AR23" s="289"/>
      <c r="AS23" s="289"/>
      <c r="AT23" s="289"/>
      <c r="AU23" s="289"/>
      <c r="AV23" s="289"/>
      <c r="AW23" s="289"/>
      <c r="AY23" s="289" t="s">
        <v>82</v>
      </c>
      <c r="AZ23" s="289"/>
      <c r="BA23" s="289"/>
      <c r="BB23" s="289"/>
      <c r="BC23" s="289"/>
      <c r="BD23" s="289"/>
      <c r="BE23" s="289"/>
      <c r="BF23" s="289"/>
      <c r="BG23" s="289"/>
      <c r="BJ23" s="289" t="s">
        <v>84</v>
      </c>
      <c r="BK23" s="289"/>
      <c r="BL23" s="289"/>
      <c r="BM23" s="289"/>
      <c r="BN23" s="289"/>
      <c r="BO23" s="289"/>
      <c r="BP23" s="289"/>
      <c r="BQ23" s="289"/>
      <c r="BR23" s="289"/>
      <c r="BV23" s="343" t="s">
        <v>32</v>
      </c>
      <c r="BW23" s="343"/>
      <c r="BX23" s="343"/>
      <c r="BY23" s="343"/>
      <c r="BZ23" s="343"/>
      <c r="CA23" s="343"/>
      <c r="CB23" s="343"/>
      <c r="CC23" s="343"/>
      <c r="CD23" s="343"/>
    </row>
    <row r="24" spans="3:137">
      <c r="D24" s="197"/>
      <c r="E24" s="197"/>
      <c r="F24" s="197"/>
      <c r="G24" s="197"/>
      <c r="H24" s="197"/>
      <c r="I24" s="197"/>
      <c r="J24" s="198" t="s">
        <v>31</v>
      </c>
      <c r="K24" s="198" t="s">
        <v>5</v>
      </c>
      <c r="M24" s="197"/>
      <c r="N24" s="197"/>
      <c r="O24" s="197"/>
      <c r="P24" s="197"/>
      <c r="Q24" s="197"/>
      <c r="R24" s="197"/>
      <c r="S24" s="198" t="s">
        <v>31</v>
      </c>
      <c r="T24" s="198" t="s">
        <v>5</v>
      </c>
      <c r="V24" s="197"/>
      <c r="W24" s="197"/>
      <c r="X24" s="197"/>
      <c r="Y24" s="197"/>
      <c r="Z24" s="197"/>
      <c r="AA24" s="197"/>
      <c r="AB24" s="198" t="s">
        <v>31</v>
      </c>
      <c r="AC24" s="198" t="s">
        <v>5</v>
      </c>
      <c r="AE24" s="197"/>
      <c r="AF24" s="197"/>
      <c r="AG24" s="197"/>
      <c r="AH24" s="197"/>
      <c r="AI24" s="197"/>
      <c r="AJ24" s="197"/>
      <c r="AK24" s="198" t="s">
        <v>31</v>
      </c>
      <c r="AL24" s="198" t="s">
        <v>5</v>
      </c>
      <c r="AO24" s="197"/>
      <c r="AP24" s="197"/>
      <c r="AQ24" s="197"/>
      <c r="AR24" s="197"/>
      <c r="AS24" s="197"/>
      <c r="AT24" s="197"/>
      <c r="AU24" s="197"/>
      <c r="AV24" s="198" t="s">
        <v>31</v>
      </c>
      <c r="AW24" s="205" t="s">
        <v>5</v>
      </c>
      <c r="AY24" s="197"/>
      <c r="AZ24" s="197"/>
      <c r="BA24" s="197"/>
      <c r="BB24" s="197"/>
      <c r="BC24" s="197"/>
      <c r="BD24" s="197"/>
      <c r="BE24" s="197"/>
      <c r="BF24" s="198" t="s">
        <v>31</v>
      </c>
      <c r="BG24" s="198" t="s">
        <v>5</v>
      </c>
      <c r="BJ24" s="197"/>
      <c r="BK24" s="197"/>
      <c r="BL24" s="197"/>
      <c r="BM24" s="197"/>
      <c r="BN24" s="197"/>
      <c r="BO24" s="197"/>
      <c r="BP24" s="197"/>
      <c r="BQ24" s="198" t="s">
        <v>31</v>
      </c>
      <c r="BR24" s="198" t="s">
        <v>5</v>
      </c>
      <c r="BV24" s="197"/>
      <c r="BW24" s="197"/>
      <c r="BX24" s="197"/>
      <c r="BY24" s="197"/>
      <c r="BZ24" s="197"/>
      <c r="CA24" s="197"/>
      <c r="CB24" s="197"/>
      <c r="CC24" s="198" t="s">
        <v>31</v>
      </c>
      <c r="CD24" s="198" t="s">
        <v>5</v>
      </c>
    </row>
    <row r="25" spans="3:137">
      <c r="D25" s="153">
        <v>1</v>
      </c>
      <c r="E25" s="339" t="s">
        <v>119</v>
      </c>
      <c r="F25" s="340"/>
      <c r="G25" s="340"/>
      <c r="H25" s="340"/>
      <c r="I25" s="341"/>
      <c r="J25" s="160">
        <v>54</v>
      </c>
      <c r="K25" s="201">
        <v>94</v>
      </c>
      <c r="M25" s="219">
        <v>1</v>
      </c>
      <c r="N25" s="339" t="s">
        <v>119</v>
      </c>
      <c r="O25" s="340"/>
      <c r="P25" s="340"/>
      <c r="Q25" s="340"/>
      <c r="R25" s="341"/>
      <c r="S25" s="160">
        <v>50</v>
      </c>
      <c r="T25" s="200">
        <v>88</v>
      </c>
      <c r="V25" s="153">
        <v>1</v>
      </c>
      <c r="W25" s="339" t="s">
        <v>53</v>
      </c>
      <c r="X25" s="340"/>
      <c r="Y25" s="340"/>
      <c r="Z25" s="340"/>
      <c r="AA25" s="341"/>
      <c r="AB25" s="160">
        <v>87</v>
      </c>
      <c r="AC25" s="200">
        <v>141</v>
      </c>
      <c r="AE25" s="153">
        <v>1</v>
      </c>
      <c r="AF25" s="339" t="s">
        <v>64</v>
      </c>
      <c r="AG25" s="340"/>
      <c r="AH25" s="340"/>
      <c r="AI25" s="340"/>
      <c r="AJ25" s="341"/>
      <c r="AK25" s="160">
        <v>87</v>
      </c>
      <c r="AL25" s="200">
        <v>144</v>
      </c>
      <c r="AO25" s="219">
        <v>1</v>
      </c>
      <c r="AP25" s="339" t="s">
        <v>119</v>
      </c>
      <c r="AQ25" s="340"/>
      <c r="AR25" s="340"/>
      <c r="AS25" s="340"/>
      <c r="AT25" s="340"/>
      <c r="AU25" s="341"/>
      <c r="AV25" s="202">
        <v>50</v>
      </c>
      <c r="AW25" s="201">
        <v>88</v>
      </c>
      <c r="AY25" s="153">
        <v>1</v>
      </c>
      <c r="AZ25" s="339" t="s">
        <v>64</v>
      </c>
      <c r="BA25" s="340"/>
      <c r="BB25" s="340"/>
      <c r="BC25" s="340"/>
      <c r="BD25" s="340"/>
      <c r="BE25" s="341"/>
      <c r="BF25" s="202">
        <v>78</v>
      </c>
      <c r="BG25" s="201">
        <v>138</v>
      </c>
      <c r="BJ25" s="153">
        <v>1</v>
      </c>
      <c r="BK25" s="339" t="s">
        <v>64</v>
      </c>
      <c r="BL25" s="340"/>
      <c r="BM25" s="340"/>
      <c r="BN25" s="340"/>
      <c r="BO25" s="340"/>
      <c r="BP25" s="341"/>
      <c r="BQ25" s="202">
        <v>54</v>
      </c>
      <c r="BR25" s="201">
        <v>94</v>
      </c>
      <c r="BV25" s="153">
        <v>1</v>
      </c>
      <c r="BW25" s="339" t="s">
        <v>119</v>
      </c>
      <c r="BX25" s="340"/>
      <c r="BY25" s="340"/>
      <c r="BZ25" s="340"/>
      <c r="CA25" s="340"/>
      <c r="CB25" s="341"/>
      <c r="CC25" s="202">
        <v>188</v>
      </c>
      <c r="CD25" s="201">
        <v>323</v>
      </c>
    </row>
    <row r="26" spans="3:137">
      <c r="D26" s="153">
        <v>2</v>
      </c>
      <c r="E26" s="339" t="s">
        <v>53</v>
      </c>
      <c r="F26" s="340"/>
      <c r="G26" s="340"/>
      <c r="H26" s="340"/>
      <c r="I26" s="341"/>
      <c r="J26" s="160">
        <v>48</v>
      </c>
      <c r="K26" s="201">
        <v>84</v>
      </c>
      <c r="M26" s="219">
        <v>1</v>
      </c>
      <c r="N26" s="339" t="s">
        <v>53</v>
      </c>
      <c r="O26" s="340"/>
      <c r="P26" s="340"/>
      <c r="Q26" s="340"/>
      <c r="R26" s="341"/>
      <c r="S26" s="160">
        <v>50</v>
      </c>
      <c r="T26" s="200">
        <v>88</v>
      </c>
      <c r="V26" s="153">
        <v>2</v>
      </c>
      <c r="W26" s="339" t="s">
        <v>64</v>
      </c>
      <c r="X26" s="340"/>
      <c r="Y26" s="340"/>
      <c r="Z26" s="340"/>
      <c r="AA26" s="341"/>
      <c r="AB26" s="160">
        <v>81</v>
      </c>
      <c r="AC26" s="200">
        <v>138</v>
      </c>
      <c r="AE26" s="153">
        <v>2</v>
      </c>
      <c r="AF26" s="339" t="s">
        <v>119</v>
      </c>
      <c r="AG26" s="340"/>
      <c r="AH26" s="340"/>
      <c r="AI26" s="340"/>
      <c r="AJ26" s="341"/>
      <c r="AK26" s="160">
        <v>81</v>
      </c>
      <c r="AL26" s="200">
        <v>138</v>
      </c>
      <c r="AO26" s="219">
        <v>1</v>
      </c>
      <c r="AP26" s="339" t="s">
        <v>64</v>
      </c>
      <c r="AQ26" s="340"/>
      <c r="AR26" s="340"/>
      <c r="AS26" s="340"/>
      <c r="AT26" s="340"/>
      <c r="AU26" s="341"/>
      <c r="AV26" s="201">
        <v>50</v>
      </c>
      <c r="AW26" s="201">
        <v>88</v>
      </c>
      <c r="AY26" s="153">
        <v>2</v>
      </c>
      <c r="AZ26" s="339" t="s">
        <v>119</v>
      </c>
      <c r="BA26" s="340"/>
      <c r="BB26" s="340"/>
      <c r="BC26" s="340"/>
      <c r="BD26" s="340"/>
      <c r="BE26" s="341"/>
      <c r="BF26" s="201">
        <v>72</v>
      </c>
      <c r="BG26" s="201">
        <v>126</v>
      </c>
      <c r="BJ26" s="219">
        <v>2</v>
      </c>
      <c r="BK26" s="339" t="s">
        <v>119</v>
      </c>
      <c r="BL26" s="340"/>
      <c r="BM26" s="340"/>
      <c r="BN26" s="340"/>
      <c r="BO26" s="340"/>
      <c r="BP26" s="341"/>
      <c r="BQ26" s="201">
        <v>54</v>
      </c>
      <c r="BR26" s="201">
        <v>92</v>
      </c>
      <c r="BV26" s="153">
        <v>2</v>
      </c>
      <c r="BW26" s="339" t="s">
        <v>64</v>
      </c>
      <c r="BX26" s="340"/>
      <c r="BY26" s="340"/>
      <c r="BZ26" s="340"/>
      <c r="CA26" s="340"/>
      <c r="CB26" s="341"/>
      <c r="CC26" s="201">
        <v>186</v>
      </c>
      <c r="CD26" s="201">
        <v>318</v>
      </c>
    </row>
    <row r="27" spans="3:137">
      <c r="D27" s="153">
        <v>3</v>
      </c>
      <c r="E27" s="339" t="s">
        <v>64</v>
      </c>
      <c r="F27" s="340"/>
      <c r="G27" s="340"/>
      <c r="H27" s="340"/>
      <c r="I27" s="341"/>
      <c r="J27" s="160">
        <v>48</v>
      </c>
      <c r="K27" s="201">
        <v>82</v>
      </c>
      <c r="M27" s="219">
        <v>1</v>
      </c>
      <c r="N27" s="339" t="s">
        <v>64</v>
      </c>
      <c r="O27" s="340"/>
      <c r="P27" s="340"/>
      <c r="Q27" s="340"/>
      <c r="R27" s="341"/>
      <c r="S27" s="160">
        <v>52</v>
      </c>
      <c r="T27" s="200">
        <v>88</v>
      </c>
      <c r="V27" s="153">
        <v>3</v>
      </c>
      <c r="W27" s="339" t="s">
        <v>119</v>
      </c>
      <c r="X27" s="340"/>
      <c r="Y27" s="340"/>
      <c r="Z27" s="340"/>
      <c r="AA27" s="341"/>
      <c r="AB27" s="160">
        <v>78</v>
      </c>
      <c r="AC27" s="200">
        <v>132</v>
      </c>
      <c r="AE27" s="153">
        <v>3</v>
      </c>
      <c r="AF27" s="339" t="s">
        <v>53</v>
      </c>
      <c r="AG27" s="340"/>
      <c r="AH27" s="340"/>
      <c r="AI27" s="340"/>
      <c r="AJ27" s="341"/>
      <c r="AK27" s="160">
        <v>81</v>
      </c>
      <c r="AL27" s="200">
        <v>135</v>
      </c>
      <c r="AO27" s="153">
        <v>3</v>
      </c>
      <c r="AP27" s="339" t="s">
        <v>53</v>
      </c>
      <c r="AQ27" s="340"/>
      <c r="AR27" s="340"/>
      <c r="AS27" s="340"/>
      <c r="AT27" s="340"/>
      <c r="AU27" s="341"/>
      <c r="AV27" s="201">
        <v>50</v>
      </c>
      <c r="AW27" s="201">
        <v>86</v>
      </c>
      <c r="AY27" s="153">
        <v>3</v>
      </c>
      <c r="AZ27" s="339" t="s">
        <v>57</v>
      </c>
      <c r="BA27" s="340"/>
      <c r="BB27" s="340"/>
      <c r="BC27" s="340"/>
      <c r="BD27" s="340"/>
      <c r="BE27" s="341"/>
      <c r="BF27" s="201">
        <v>63</v>
      </c>
      <c r="BG27" s="201">
        <v>114</v>
      </c>
      <c r="BJ27" s="219">
        <v>2</v>
      </c>
      <c r="BK27" s="339" t="s">
        <v>57</v>
      </c>
      <c r="BL27" s="340"/>
      <c r="BM27" s="340"/>
      <c r="BN27" s="340"/>
      <c r="BO27" s="340"/>
      <c r="BP27" s="341"/>
      <c r="BQ27" s="201">
        <v>54</v>
      </c>
      <c r="BR27" s="201">
        <v>92</v>
      </c>
      <c r="BV27" s="153">
        <v>3</v>
      </c>
      <c r="BW27" s="339" t="s">
        <v>53</v>
      </c>
      <c r="BX27" s="340"/>
      <c r="BY27" s="340"/>
      <c r="BZ27" s="340"/>
      <c r="CA27" s="340"/>
      <c r="CB27" s="341"/>
      <c r="CC27" s="201">
        <v>176</v>
      </c>
      <c r="CD27" s="201">
        <v>303</v>
      </c>
    </row>
    <row r="28" spans="3:137">
      <c r="D28" s="153">
        <v>4</v>
      </c>
      <c r="E28" s="339" t="s">
        <v>57</v>
      </c>
      <c r="F28" s="340"/>
      <c r="G28" s="340"/>
      <c r="H28" s="340"/>
      <c r="I28" s="341"/>
      <c r="J28" s="160">
        <v>50</v>
      </c>
      <c r="K28" s="201">
        <v>80</v>
      </c>
      <c r="M28" s="153">
        <v>4</v>
      </c>
      <c r="N28" s="339" t="s">
        <v>57</v>
      </c>
      <c r="O28" s="340"/>
      <c r="P28" s="340"/>
      <c r="Q28" s="340"/>
      <c r="R28" s="341"/>
      <c r="S28" s="160">
        <v>50</v>
      </c>
      <c r="T28" s="200">
        <v>84</v>
      </c>
      <c r="V28" s="153">
        <v>4</v>
      </c>
      <c r="W28" s="339" t="s">
        <v>57</v>
      </c>
      <c r="X28" s="340"/>
      <c r="Y28" s="340"/>
      <c r="Z28" s="340"/>
      <c r="AA28" s="341"/>
      <c r="AB28" s="160">
        <v>75</v>
      </c>
      <c r="AC28" s="200">
        <v>126</v>
      </c>
      <c r="AE28" s="153">
        <v>4</v>
      </c>
      <c r="AF28" s="339" t="s">
        <v>57</v>
      </c>
      <c r="AG28" s="340"/>
      <c r="AH28" s="340"/>
      <c r="AI28" s="340"/>
      <c r="AJ28" s="341"/>
      <c r="AK28" s="160">
        <v>72</v>
      </c>
      <c r="AL28" s="200">
        <v>126</v>
      </c>
      <c r="AO28" s="153">
        <v>4</v>
      </c>
      <c r="AP28" s="339" t="s">
        <v>57</v>
      </c>
      <c r="AQ28" s="340"/>
      <c r="AR28" s="340"/>
      <c r="AS28" s="340"/>
      <c r="AT28" s="340"/>
      <c r="AU28" s="341"/>
      <c r="AV28" s="201">
        <v>30</v>
      </c>
      <c r="AW28" s="201">
        <v>54</v>
      </c>
      <c r="AY28" s="153">
        <v>4</v>
      </c>
      <c r="AZ28" s="339" t="s">
        <v>53</v>
      </c>
      <c r="BA28" s="340"/>
      <c r="BB28" s="340"/>
      <c r="BC28" s="340"/>
      <c r="BD28" s="340"/>
      <c r="BE28" s="341"/>
      <c r="BF28" s="201">
        <v>57</v>
      </c>
      <c r="BG28" s="201">
        <v>108</v>
      </c>
      <c r="BJ28" s="153">
        <v>4</v>
      </c>
      <c r="BK28" s="339" t="s">
        <v>53</v>
      </c>
      <c r="BL28" s="340"/>
      <c r="BM28" s="340"/>
      <c r="BN28" s="340"/>
      <c r="BO28" s="340"/>
      <c r="BP28" s="341"/>
      <c r="BQ28" s="201">
        <v>52</v>
      </c>
      <c r="BR28" s="201">
        <v>88</v>
      </c>
      <c r="BV28" s="153">
        <v>4</v>
      </c>
      <c r="BW28" s="339" t="s">
        <v>57</v>
      </c>
      <c r="BX28" s="340"/>
      <c r="BY28" s="340"/>
      <c r="BZ28" s="340"/>
      <c r="CA28" s="340"/>
      <c r="CB28" s="341"/>
      <c r="CC28" s="201">
        <v>161</v>
      </c>
      <c r="CD28" s="201">
        <v>279</v>
      </c>
    </row>
    <row r="29" spans="3:137">
      <c r="D29" s="153">
        <v>5</v>
      </c>
      <c r="E29" s="339" t="s">
        <v>52</v>
      </c>
      <c r="F29" s="340"/>
      <c r="G29" s="340"/>
      <c r="H29" s="340"/>
      <c r="I29" s="341"/>
      <c r="J29" s="160">
        <v>42</v>
      </c>
      <c r="K29" s="153"/>
      <c r="M29" s="153">
        <v>5</v>
      </c>
      <c r="N29" s="339" t="s">
        <v>52</v>
      </c>
      <c r="O29" s="340"/>
      <c r="P29" s="340"/>
      <c r="Q29" s="340"/>
      <c r="R29" s="341"/>
      <c r="S29" s="160">
        <v>48</v>
      </c>
      <c r="T29" s="200"/>
      <c r="V29" s="274">
        <v>2</v>
      </c>
      <c r="W29" s="339" t="s">
        <v>52</v>
      </c>
      <c r="X29" s="340"/>
      <c r="Y29" s="340"/>
      <c r="Z29" s="340"/>
      <c r="AA29" s="341"/>
      <c r="AB29" s="160">
        <v>81</v>
      </c>
      <c r="AC29" s="200"/>
      <c r="AE29" s="274">
        <v>4</v>
      </c>
      <c r="AF29" s="339" t="s">
        <v>52</v>
      </c>
      <c r="AG29" s="340"/>
      <c r="AH29" s="340"/>
      <c r="AI29" s="340"/>
      <c r="AJ29" s="341"/>
      <c r="AK29" s="160">
        <v>75</v>
      </c>
      <c r="AL29" s="200"/>
      <c r="AO29" s="274">
        <v>4</v>
      </c>
      <c r="AP29" s="336" t="s">
        <v>52</v>
      </c>
      <c r="AQ29" s="337"/>
      <c r="AR29" s="337"/>
      <c r="AS29" s="337"/>
      <c r="AT29" s="337"/>
      <c r="AU29" s="338"/>
      <c r="AV29" s="201">
        <v>32</v>
      </c>
      <c r="AW29" s="201"/>
      <c r="AY29" s="274">
        <v>3</v>
      </c>
      <c r="AZ29" s="336" t="s">
        <v>52</v>
      </c>
      <c r="BA29" s="337"/>
      <c r="BB29" s="337"/>
      <c r="BC29" s="337"/>
      <c r="BD29" s="337"/>
      <c r="BE29" s="338"/>
      <c r="BF29" s="201">
        <v>63</v>
      </c>
      <c r="BG29" s="200"/>
      <c r="BJ29" s="153">
        <v>5</v>
      </c>
      <c r="BK29" s="336" t="s">
        <v>52</v>
      </c>
      <c r="BL29" s="337"/>
      <c r="BM29" s="337"/>
      <c r="BN29" s="337"/>
      <c r="BO29" s="337"/>
      <c r="BP29" s="338"/>
      <c r="BQ29" s="201">
        <v>46</v>
      </c>
      <c r="BR29" s="201"/>
      <c r="BV29" s="153">
        <v>5</v>
      </c>
      <c r="BW29" s="336" t="s">
        <v>52</v>
      </c>
      <c r="BX29" s="337"/>
      <c r="BY29" s="337"/>
      <c r="BZ29" s="337"/>
      <c r="CA29" s="337"/>
      <c r="CB29" s="338"/>
      <c r="CC29" s="201">
        <v>153</v>
      </c>
      <c r="CD29" s="201"/>
    </row>
    <row r="30" spans="3:137">
      <c r="D30" s="342" t="s">
        <v>75</v>
      </c>
      <c r="E30" s="342"/>
      <c r="F30" s="342"/>
      <c r="G30" s="342"/>
      <c r="H30" s="342"/>
      <c r="I30" s="342"/>
      <c r="J30" s="342"/>
      <c r="K30" s="342"/>
      <c r="M30" s="289" t="s">
        <v>75</v>
      </c>
      <c r="N30" s="289"/>
      <c r="O30" s="289"/>
      <c r="P30" s="289"/>
      <c r="Q30" s="289"/>
      <c r="R30" s="289"/>
      <c r="S30" s="289"/>
      <c r="T30" s="289"/>
      <c r="V30" s="289" t="s">
        <v>79</v>
      </c>
      <c r="W30" s="289"/>
      <c r="X30" s="289"/>
      <c r="Y30" s="289"/>
      <c r="Z30" s="289"/>
      <c r="AA30" s="289"/>
      <c r="AB30" s="289"/>
      <c r="AC30" s="289"/>
      <c r="AE30" s="289" t="s">
        <v>79</v>
      </c>
      <c r="AF30" s="289"/>
      <c r="AG30" s="289"/>
      <c r="AH30" s="289"/>
      <c r="AI30" s="289"/>
      <c r="AJ30" s="289"/>
      <c r="AK30" s="289"/>
      <c r="AL30" s="289"/>
      <c r="AO30" s="290" t="s">
        <v>93</v>
      </c>
      <c r="AP30" s="289"/>
      <c r="AQ30" s="289"/>
      <c r="AR30" s="289"/>
      <c r="AS30" s="289"/>
      <c r="AT30" s="289"/>
      <c r="AU30" s="289"/>
      <c r="AV30" s="289"/>
      <c r="AW30" s="289"/>
      <c r="AY30" s="289" t="s">
        <v>83</v>
      </c>
      <c r="AZ30" s="289"/>
      <c r="BA30" s="289"/>
      <c r="BB30" s="289"/>
      <c r="BC30" s="289"/>
      <c r="BD30" s="289"/>
      <c r="BE30" s="289"/>
      <c r="BF30" s="289"/>
      <c r="BG30" s="289"/>
      <c r="BJ30" s="289" t="s">
        <v>85</v>
      </c>
      <c r="BK30" s="289"/>
      <c r="BL30" s="289"/>
      <c r="BM30" s="289"/>
      <c r="BN30" s="289"/>
      <c r="BO30" s="289"/>
      <c r="BP30" s="289"/>
      <c r="BQ30" s="289"/>
      <c r="BR30" s="289"/>
      <c r="BY30" s="208"/>
    </row>
    <row r="31" spans="3:137">
      <c r="D31" s="197"/>
      <c r="E31" s="197"/>
      <c r="F31" s="197"/>
      <c r="G31" s="197"/>
      <c r="H31" s="197"/>
      <c r="I31" s="197"/>
      <c r="J31" s="198" t="s">
        <v>31</v>
      </c>
      <c r="K31" s="198" t="s">
        <v>5</v>
      </c>
      <c r="M31" s="197"/>
      <c r="N31" s="197"/>
      <c r="O31" s="197"/>
      <c r="P31" s="197"/>
      <c r="Q31" s="197"/>
      <c r="R31" s="197"/>
      <c r="S31" s="198" t="s">
        <v>31</v>
      </c>
      <c r="T31" s="198" t="s">
        <v>5</v>
      </c>
      <c r="V31" s="197"/>
      <c r="W31" s="197"/>
      <c r="X31" s="197"/>
      <c r="Y31" s="197"/>
      <c r="Z31" s="197"/>
      <c r="AA31" s="197"/>
      <c r="AB31" s="198" t="s">
        <v>31</v>
      </c>
      <c r="AC31" s="198" t="s">
        <v>5</v>
      </c>
      <c r="AE31" s="197"/>
      <c r="AF31" s="197"/>
      <c r="AG31" s="197"/>
      <c r="AH31" s="197"/>
      <c r="AI31" s="197"/>
      <c r="AJ31" s="197"/>
      <c r="AK31" s="198" t="s">
        <v>31</v>
      </c>
      <c r="AL31" s="198" t="s">
        <v>5</v>
      </c>
      <c r="AO31" s="197"/>
      <c r="AP31" s="197"/>
      <c r="AQ31" s="197"/>
      <c r="AR31" s="197"/>
      <c r="AS31" s="197"/>
      <c r="AT31" s="197"/>
      <c r="AU31" s="197"/>
      <c r="AV31" s="198" t="s">
        <v>31</v>
      </c>
      <c r="AW31" s="198" t="s">
        <v>5</v>
      </c>
      <c r="AY31" s="197"/>
      <c r="AZ31" s="197"/>
      <c r="BA31" s="197"/>
      <c r="BB31" s="197"/>
      <c r="BC31" s="197"/>
      <c r="BD31" s="197"/>
      <c r="BE31" s="197"/>
      <c r="BF31" s="198" t="s">
        <v>31</v>
      </c>
      <c r="BG31" s="198" t="s">
        <v>5</v>
      </c>
      <c r="BJ31" s="197"/>
      <c r="BK31" s="197"/>
      <c r="BL31" s="197"/>
      <c r="BM31" s="197"/>
      <c r="BN31" s="197"/>
      <c r="BO31" s="197"/>
      <c r="BP31" s="197"/>
      <c r="BQ31" s="198" t="s">
        <v>31</v>
      </c>
      <c r="BR31" s="198" t="s">
        <v>5</v>
      </c>
    </row>
    <row r="32" spans="3:137">
      <c r="D32" s="153">
        <v>1</v>
      </c>
      <c r="E32" s="339" t="s">
        <v>53</v>
      </c>
      <c r="F32" s="340"/>
      <c r="G32" s="340"/>
      <c r="H32" s="340"/>
      <c r="I32" s="341"/>
      <c r="J32" s="160">
        <v>54</v>
      </c>
      <c r="K32" s="201">
        <v>94</v>
      </c>
      <c r="M32" s="153">
        <v>1</v>
      </c>
      <c r="N32" s="339" t="s">
        <v>53</v>
      </c>
      <c r="O32" s="340"/>
      <c r="P32" s="340"/>
      <c r="Q32" s="340"/>
      <c r="R32" s="341"/>
      <c r="S32" s="160">
        <v>52</v>
      </c>
      <c r="T32" s="200">
        <v>90</v>
      </c>
      <c r="V32" s="153">
        <v>1</v>
      </c>
      <c r="W32" s="339" t="s">
        <v>119</v>
      </c>
      <c r="X32" s="340"/>
      <c r="Y32" s="340"/>
      <c r="Z32" s="340"/>
      <c r="AA32" s="341"/>
      <c r="AB32" s="160">
        <v>56</v>
      </c>
      <c r="AC32" s="200">
        <v>96</v>
      </c>
      <c r="AE32" s="153">
        <v>1</v>
      </c>
      <c r="AF32" s="339" t="s">
        <v>119</v>
      </c>
      <c r="AG32" s="340"/>
      <c r="AH32" s="340"/>
      <c r="AI32" s="340"/>
      <c r="AJ32" s="341"/>
      <c r="AK32" s="160">
        <v>54</v>
      </c>
      <c r="AL32" s="200">
        <v>92</v>
      </c>
      <c r="AO32" s="219">
        <v>1</v>
      </c>
      <c r="AP32" s="339" t="s">
        <v>119</v>
      </c>
      <c r="AQ32" s="340"/>
      <c r="AR32" s="340"/>
      <c r="AS32" s="340"/>
      <c r="AT32" s="340"/>
      <c r="AU32" s="341"/>
      <c r="AV32" s="202">
        <v>50</v>
      </c>
      <c r="AW32" s="201">
        <v>88</v>
      </c>
      <c r="AY32" s="153">
        <v>1</v>
      </c>
      <c r="AZ32" s="339" t="s">
        <v>119</v>
      </c>
      <c r="BA32" s="340"/>
      <c r="BB32" s="340"/>
      <c r="BC32" s="340"/>
      <c r="BD32" s="340"/>
      <c r="BE32" s="341"/>
      <c r="BF32" s="202">
        <v>81</v>
      </c>
      <c r="BG32" s="201">
        <v>141</v>
      </c>
      <c r="BJ32" s="153">
        <v>1</v>
      </c>
      <c r="BK32" s="339" t="s">
        <v>57</v>
      </c>
      <c r="BL32" s="340"/>
      <c r="BM32" s="340"/>
      <c r="BN32" s="340"/>
      <c r="BO32" s="340"/>
      <c r="BP32" s="341"/>
      <c r="BQ32" s="202">
        <v>28</v>
      </c>
      <c r="BR32" s="201">
        <v>48</v>
      </c>
    </row>
    <row r="33" spans="4:70">
      <c r="D33" s="153">
        <v>2</v>
      </c>
      <c r="E33" s="339" t="s">
        <v>119</v>
      </c>
      <c r="F33" s="340"/>
      <c r="G33" s="340"/>
      <c r="H33" s="340"/>
      <c r="I33" s="341"/>
      <c r="J33" s="160">
        <v>54</v>
      </c>
      <c r="K33" s="201">
        <v>92</v>
      </c>
      <c r="M33" s="219">
        <v>2</v>
      </c>
      <c r="N33" s="339" t="s">
        <v>119</v>
      </c>
      <c r="O33" s="340"/>
      <c r="P33" s="340"/>
      <c r="Q33" s="340"/>
      <c r="R33" s="341"/>
      <c r="S33" s="160">
        <v>50</v>
      </c>
      <c r="T33" s="200">
        <v>88</v>
      </c>
      <c r="V33" s="153">
        <v>2</v>
      </c>
      <c r="W33" s="339" t="s">
        <v>53</v>
      </c>
      <c r="X33" s="340"/>
      <c r="Y33" s="340"/>
      <c r="Z33" s="340"/>
      <c r="AA33" s="341"/>
      <c r="AB33" s="160">
        <v>52</v>
      </c>
      <c r="AC33" s="200">
        <v>90</v>
      </c>
      <c r="AE33" s="153">
        <v>2</v>
      </c>
      <c r="AF33" s="339" t="s">
        <v>53</v>
      </c>
      <c r="AG33" s="340"/>
      <c r="AH33" s="340"/>
      <c r="AI33" s="340"/>
      <c r="AJ33" s="341"/>
      <c r="AK33" s="160">
        <v>54</v>
      </c>
      <c r="AL33" s="200">
        <v>90</v>
      </c>
      <c r="AO33" s="219">
        <v>1</v>
      </c>
      <c r="AP33" s="339" t="s">
        <v>64</v>
      </c>
      <c r="AQ33" s="340"/>
      <c r="AR33" s="340"/>
      <c r="AS33" s="340"/>
      <c r="AT33" s="340"/>
      <c r="AU33" s="341"/>
      <c r="AV33" s="201">
        <v>50</v>
      </c>
      <c r="AW33" s="201">
        <v>88</v>
      </c>
      <c r="AY33" s="153">
        <v>2</v>
      </c>
      <c r="AZ33" s="339" t="s">
        <v>64</v>
      </c>
      <c r="BA33" s="340"/>
      <c r="BB33" s="340"/>
      <c r="BC33" s="340"/>
      <c r="BD33" s="340"/>
      <c r="BE33" s="341"/>
      <c r="BF33" s="201">
        <v>75</v>
      </c>
      <c r="BG33" s="201">
        <v>132</v>
      </c>
      <c r="BJ33" s="219">
        <v>2</v>
      </c>
      <c r="BK33" s="339" t="s">
        <v>119</v>
      </c>
      <c r="BL33" s="340"/>
      <c r="BM33" s="340"/>
      <c r="BN33" s="340"/>
      <c r="BO33" s="340"/>
      <c r="BP33" s="341"/>
      <c r="BQ33" s="201">
        <v>27</v>
      </c>
      <c r="BR33" s="201">
        <v>46</v>
      </c>
    </row>
    <row r="34" spans="4:70">
      <c r="D34" s="153">
        <v>3</v>
      </c>
      <c r="E34" s="339" t="s">
        <v>64</v>
      </c>
      <c r="F34" s="340"/>
      <c r="G34" s="340"/>
      <c r="H34" s="340"/>
      <c r="I34" s="341"/>
      <c r="J34" s="160">
        <v>54</v>
      </c>
      <c r="K34" s="201">
        <v>90</v>
      </c>
      <c r="M34" s="219">
        <v>2</v>
      </c>
      <c r="N34" s="339" t="s">
        <v>64</v>
      </c>
      <c r="O34" s="340"/>
      <c r="P34" s="340"/>
      <c r="Q34" s="340"/>
      <c r="R34" s="341"/>
      <c r="S34" s="160">
        <v>52</v>
      </c>
      <c r="T34" s="200">
        <v>88</v>
      </c>
      <c r="V34" s="153">
        <v>3</v>
      </c>
      <c r="W34" s="339" t="s">
        <v>64</v>
      </c>
      <c r="X34" s="340"/>
      <c r="Y34" s="340"/>
      <c r="Z34" s="340"/>
      <c r="AA34" s="341"/>
      <c r="AB34" s="160">
        <v>52</v>
      </c>
      <c r="AC34" s="200">
        <v>88</v>
      </c>
      <c r="AE34" s="153">
        <v>3</v>
      </c>
      <c r="AF34" s="339" t="s">
        <v>64</v>
      </c>
      <c r="AG34" s="340"/>
      <c r="AH34" s="340"/>
      <c r="AI34" s="340"/>
      <c r="AJ34" s="341"/>
      <c r="AK34" s="160">
        <v>52</v>
      </c>
      <c r="AL34" s="200">
        <v>88</v>
      </c>
      <c r="AO34" s="153">
        <v>3</v>
      </c>
      <c r="AP34" s="339" t="s">
        <v>53</v>
      </c>
      <c r="AQ34" s="340"/>
      <c r="AR34" s="340"/>
      <c r="AS34" s="340"/>
      <c r="AT34" s="340"/>
      <c r="AU34" s="341"/>
      <c r="AV34" s="201">
        <v>48</v>
      </c>
      <c r="AW34" s="201">
        <v>82</v>
      </c>
      <c r="AY34" s="153">
        <v>3</v>
      </c>
      <c r="AZ34" s="339" t="s">
        <v>57</v>
      </c>
      <c r="BA34" s="340"/>
      <c r="BB34" s="340"/>
      <c r="BC34" s="340"/>
      <c r="BD34" s="340"/>
      <c r="BE34" s="341"/>
      <c r="BF34" s="201">
        <v>63</v>
      </c>
      <c r="BG34" s="201">
        <v>123</v>
      </c>
      <c r="BJ34" s="219">
        <v>2</v>
      </c>
      <c r="BK34" s="339" t="s">
        <v>64</v>
      </c>
      <c r="BL34" s="340"/>
      <c r="BM34" s="340"/>
      <c r="BN34" s="340"/>
      <c r="BO34" s="340"/>
      <c r="BP34" s="341"/>
      <c r="BQ34" s="201">
        <v>27</v>
      </c>
      <c r="BR34" s="201">
        <v>46</v>
      </c>
    </row>
    <row r="35" spans="4:70">
      <c r="D35" s="153">
        <v>4</v>
      </c>
      <c r="E35" s="339" t="s">
        <v>57</v>
      </c>
      <c r="F35" s="340"/>
      <c r="G35" s="340"/>
      <c r="H35" s="340"/>
      <c r="I35" s="341"/>
      <c r="J35" s="160">
        <v>50</v>
      </c>
      <c r="K35" s="201">
        <v>84</v>
      </c>
      <c r="M35" s="153">
        <v>4</v>
      </c>
      <c r="N35" s="339" t="s">
        <v>57</v>
      </c>
      <c r="O35" s="340"/>
      <c r="P35" s="340"/>
      <c r="Q35" s="340"/>
      <c r="R35" s="341"/>
      <c r="S35" s="160">
        <v>46</v>
      </c>
      <c r="T35" s="200">
        <v>80</v>
      </c>
      <c r="V35" s="153">
        <v>4</v>
      </c>
      <c r="W35" s="339" t="s">
        <v>57</v>
      </c>
      <c r="X35" s="340"/>
      <c r="Y35" s="340"/>
      <c r="Z35" s="340"/>
      <c r="AA35" s="341"/>
      <c r="AB35" s="160">
        <v>52</v>
      </c>
      <c r="AC35" s="200">
        <v>86</v>
      </c>
      <c r="AE35" s="153">
        <v>4</v>
      </c>
      <c r="AF35" s="339" t="s">
        <v>57</v>
      </c>
      <c r="AG35" s="340"/>
      <c r="AH35" s="340"/>
      <c r="AI35" s="340"/>
      <c r="AJ35" s="341"/>
      <c r="AK35" s="160">
        <v>48</v>
      </c>
      <c r="AL35" s="200">
        <v>84</v>
      </c>
      <c r="AO35" s="153">
        <v>4</v>
      </c>
      <c r="AP35" s="339" t="s">
        <v>57</v>
      </c>
      <c r="AQ35" s="340"/>
      <c r="AR35" s="340"/>
      <c r="AS35" s="340"/>
      <c r="AT35" s="340"/>
      <c r="AU35" s="341"/>
      <c r="AV35" s="201">
        <v>28</v>
      </c>
      <c r="AW35" s="201">
        <v>52</v>
      </c>
      <c r="AY35" s="153">
        <v>4</v>
      </c>
      <c r="AZ35" s="339" t="s">
        <v>53</v>
      </c>
      <c r="BA35" s="340"/>
      <c r="BB35" s="340"/>
      <c r="BC35" s="340"/>
      <c r="BD35" s="340"/>
      <c r="BE35" s="341"/>
      <c r="BF35" s="201">
        <v>57</v>
      </c>
      <c r="BG35" s="201">
        <v>108</v>
      </c>
      <c r="BJ35" s="153">
        <v>4</v>
      </c>
      <c r="BK35" s="339" t="s">
        <v>53</v>
      </c>
      <c r="BL35" s="340"/>
      <c r="BM35" s="340"/>
      <c r="BN35" s="340"/>
      <c r="BO35" s="340"/>
      <c r="BP35" s="341"/>
      <c r="BQ35" s="201">
        <v>26</v>
      </c>
      <c r="BR35" s="201">
        <v>44</v>
      </c>
    </row>
    <row r="36" spans="4:70">
      <c r="D36" s="153">
        <v>5</v>
      </c>
      <c r="E36" s="339" t="s">
        <v>52</v>
      </c>
      <c r="F36" s="340"/>
      <c r="G36" s="340"/>
      <c r="H36" s="340"/>
      <c r="I36" s="341"/>
      <c r="J36" s="160">
        <v>46</v>
      </c>
      <c r="K36" s="201"/>
      <c r="M36" s="274">
        <v>1</v>
      </c>
      <c r="N36" s="339" t="s">
        <v>52</v>
      </c>
      <c r="O36" s="340"/>
      <c r="P36" s="340"/>
      <c r="Q36" s="340"/>
      <c r="R36" s="341"/>
      <c r="S36" s="160">
        <v>52</v>
      </c>
      <c r="T36" s="200"/>
      <c r="V36" s="153">
        <v>5</v>
      </c>
      <c r="W36" s="339" t="s">
        <v>52</v>
      </c>
      <c r="X36" s="340"/>
      <c r="Y36" s="340"/>
      <c r="Z36" s="340"/>
      <c r="AA36" s="341"/>
      <c r="AB36" s="160">
        <v>50</v>
      </c>
      <c r="AC36" s="200"/>
      <c r="AE36" s="274">
        <v>4</v>
      </c>
      <c r="AF36" s="339" t="s">
        <v>52</v>
      </c>
      <c r="AG36" s="340"/>
      <c r="AH36" s="340"/>
      <c r="AI36" s="340"/>
      <c r="AJ36" s="341"/>
      <c r="AK36" s="160">
        <v>50</v>
      </c>
      <c r="AL36" s="200"/>
      <c r="AO36" s="274">
        <v>4</v>
      </c>
      <c r="AP36" s="336" t="s">
        <v>52</v>
      </c>
      <c r="AQ36" s="337"/>
      <c r="AR36" s="337"/>
      <c r="AS36" s="337"/>
      <c r="AT36" s="337"/>
      <c r="AU36" s="338"/>
      <c r="AV36" s="201">
        <v>30</v>
      </c>
      <c r="AW36" s="201"/>
      <c r="AY36" s="274">
        <v>3</v>
      </c>
      <c r="AZ36" s="336" t="s">
        <v>52</v>
      </c>
      <c r="BA36" s="337"/>
      <c r="BB36" s="337"/>
      <c r="BC36" s="337"/>
      <c r="BD36" s="337"/>
      <c r="BE36" s="338"/>
      <c r="BF36" s="201">
        <v>63</v>
      </c>
      <c r="BG36" s="201"/>
      <c r="BJ36" s="153">
        <v>5</v>
      </c>
      <c r="BK36" s="336" t="s">
        <v>52</v>
      </c>
      <c r="BL36" s="337"/>
      <c r="BM36" s="337"/>
      <c r="BN36" s="337"/>
      <c r="BO36" s="337"/>
      <c r="BP36" s="338"/>
      <c r="BQ36" s="201">
        <v>22</v>
      </c>
      <c r="BR36" s="201"/>
    </row>
    <row r="37" spans="4:70">
      <c r="D37" s="289" t="s">
        <v>76</v>
      </c>
      <c r="E37" s="289"/>
      <c r="F37" s="289"/>
      <c r="G37" s="289"/>
      <c r="H37" s="289"/>
      <c r="I37" s="289"/>
      <c r="J37" s="289"/>
      <c r="K37" s="289"/>
      <c r="M37" s="289" t="s">
        <v>76</v>
      </c>
      <c r="N37" s="289"/>
      <c r="O37" s="289"/>
      <c r="P37" s="289"/>
      <c r="Q37" s="289"/>
      <c r="R37" s="289"/>
      <c r="S37" s="289"/>
      <c r="T37" s="289"/>
      <c r="V37" s="289" t="s">
        <v>76</v>
      </c>
      <c r="W37" s="289"/>
      <c r="X37" s="289"/>
      <c r="Y37" s="289"/>
      <c r="Z37" s="289"/>
      <c r="AA37" s="289"/>
      <c r="AB37" s="289"/>
      <c r="AC37" s="289"/>
      <c r="AE37" s="289" t="s">
        <v>76</v>
      </c>
      <c r="AF37" s="289"/>
      <c r="AG37" s="289"/>
      <c r="AH37" s="289"/>
      <c r="AI37" s="289"/>
      <c r="AJ37" s="289"/>
      <c r="AK37" s="289"/>
      <c r="AL37" s="289"/>
      <c r="AO37" s="289" t="s">
        <v>76</v>
      </c>
      <c r="AP37" s="289"/>
      <c r="AQ37" s="289"/>
      <c r="AR37" s="289"/>
      <c r="AS37" s="289"/>
      <c r="AT37" s="289"/>
      <c r="AU37" s="289"/>
      <c r="AV37" s="289"/>
      <c r="AW37" s="152"/>
      <c r="AY37" s="289" t="s">
        <v>76</v>
      </c>
      <c r="AZ37" s="289"/>
      <c r="BA37" s="289"/>
      <c r="BB37" s="289"/>
      <c r="BC37" s="289"/>
      <c r="BD37" s="289"/>
      <c r="BE37" s="289"/>
      <c r="BF37" s="289"/>
      <c r="BG37" s="152"/>
      <c r="BJ37" s="344" t="s">
        <v>76</v>
      </c>
      <c r="BK37" s="344"/>
      <c r="BL37" s="344"/>
      <c r="BM37" s="344"/>
      <c r="BN37" s="344"/>
      <c r="BO37" s="344"/>
      <c r="BP37" s="344"/>
      <c r="BQ37" s="344"/>
      <c r="BR37" s="344"/>
    </row>
    <row r="38" spans="4:70">
      <c r="D38" s="197"/>
      <c r="E38" s="197"/>
      <c r="F38" s="197"/>
      <c r="G38" s="197"/>
      <c r="H38" s="197"/>
      <c r="I38" s="197"/>
      <c r="J38" s="198" t="s">
        <v>31</v>
      </c>
      <c r="K38" s="198" t="s">
        <v>5</v>
      </c>
      <c r="M38" s="197"/>
      <c r="N38" s="197"/>
      <c r="O38" s="197"/>
      <c r="P38" s="197"/>
      <c r="Q38" s="197"/>
      <c r="R38" s="197"/>
      <c r="S38" s="198" t="s">
        <v>31</v>
      </c>
      <c r="T38" s="198" t="s">
        <v>5</v>
      </c>
      <c r="V38" s="197"/>
      <c r="W38" s="197"/>
      <c r="X38" s="197"/>
      <c r="Y38" s="197"/>
      <c r="Z38" s="197"/>
      <c r="AA38" s="197"/>
      <c r="AB38" s="198" t="s">
        <v>31</v>
      </c>
      <c r="AC38" s="198" t="s">
        <v>5</v>
      </c>
      <c r="AE38" s="197"/>
      <c r="AF38" s="197"/>
      <c r="AG38" s="197"/>
      <c r="AH38" s="197"/>
      <c r="AI38" s="197"/>
      <c r="AJ38" s="197"/>
      <c r="AK38" s="198" t="s">
        <v>31</v>
      </c>
      <c r="AL38" s="198" t="s">
        <v>5</v>
      </c>
      <c r="AO38" s="197"/>
      <c r="AP38" s="197"/>
      <c r="AQ38" s="197"/>
      <c r="AR38" s="197"/>
      <c r="AS38" s="197"/>
      <c r="AT38" s="197"/>
      <c r="AU38" s="197"/>
      <c r="AV38" s="198" t="s">
        <v>31</v>
      </c>
      <c r="AW38" s="198" t="s">
        <v>5</v>
      </c>
      <c r="AY38" s="197"/>
      <c r="AZ38" s="197"/>
      <c r="BA38" s="197"/>
      <c r="BB38" s="197"/>
      <c r="BC38" s="197"/>
      <c r="BD38" s="197"/>
      <c r="BE38" s="197"/>
      <c r="BF38" s="198" t="s">
        <v>31</v>
      </c>
      <c r="BG38" s="198" t="s">
        <v>5</v>
      </c>
      <c r="BJ38" s="197"/>
      <c r="BK38" s="197"/>
      <c r="BL38" s="197"/>
      <c r="BM38" s="197"/>
      <c r="BN38" s="197"/>
      <c r="BO38" s="197"/>
      <c r="BP38" s="197"/>
      <c r="BQ38" s="198" t="s">
        <v>31</v>
      </c>
      <c r="BR38" s="198" t="s">
        <v>5</v>
      </c>
    </row>
    <row r="39" spans="4:70">
      <c r="D39" s="153">
        <v>1</v>
      </c>
      <c r="E39" s="339" t="s">
        <v>119</v>
      </c>
      <c r="F39" s="340"/>
      <c r="G39" s="340"/>
      <c r="H39" s="340"/>
      <c r="I39" s="341"/>
      <c r="J39" s="201">
        <v>25</v>
      </c>
      <c r="K39" s="201">
        <v>45</v>
      </c>
      <c r="M39" s="153">
        <v>1</v>
      </c>
      <c r="N39" s="339" t="s">
        <v>119</v>
      </c>
      <c r="O39" s="340"/>
      <c r="P39" s="340"/>
      <c r="Q39" s="340"/>
      <c r="R39" s="341"/>
      <c r="S39" s="201">
        <v>28</v>
      </c>
      <c r="T39" s="201">
        <v>48</v>
      </c>
      <c r="V39" s="153">
        <v>1</v>
      </c>
      <c r="W39" s="339" t="s">
        <v>119</v>
      </c>
      <c r="X39" s="340"/>
      <c r="Y39" s="340"/>
      <c r="Z39" s="340"/>
      <c r="AA39" s="341"/>
      <c r="AB39" s="201">
        <v>28</v>
      </c>
      <c r="AC39" s="201">
        <v>47</v>
      </c>
      <c r="AE39" s="153">
        <v>1</v>
      </c>
      <c r="AF39" s="339" t="s">
        <v>119</v>
      </c>
      <c r="AG39" s="340"/>
      <c r="AH39" s="340"/>
      <c r="AI39" s="340"/>
      <c r="AJ39" s="341"/>
      <c r="AK39" s="201">
        <v>26</v>
      </c>
      <c r="AL39" s="201">
        <v>45</v>
      </c>
      <c r="AO39" s="153">
        <v>1</v>
      </c>
      <c r="AP39" s="339" t="s">
        <v>119</v>
      </c>
      <c r="AQ39" s="340"/>
      <c r="AR39" s="340"/>
      <c r="AS39" s="340"/>
      <c r="AT39" s="340"/>
      <c r="AU39" s="341"/>
      <c r="AV39" s="160">
        <v>28</v>
      </c>
      <c r="AW39" s="201">
        <v>47</v>
      </c>
      <c r="AY39" s="153">
        <v>1</v>
      </c>
      <c r="AZ39" s="339" t="s">
        <v>64</v>
      </c>
      <c r="BA39" s="340"/>
      <c r="BB39" s="340"/>
      <c r="BC39" s="340"/>
      <c r="BD39" s="340"/>
      <c r="BE39" s="341"/>
      <c r="BF39" s="202">
        <v>28</v>
      </c>
      <c r="BG39" s="201">
        <v>48</v>
      </c>
      <c r="BJ39" s="153">
        <v>1</v>
      </c>
      <c r="BK39" s="339" t="s">
        <v>64</v>
      </c>
      <c r="BL39" s="340"/>
      <c r="BM39" s="340"/>
      <c r="BN39" s="340"/>
      <c r="BO39" s="340"/>
      <c r="BP39" s="341"/>
      <c r="BQ39" s="202">
        <v>28</v>
      </c>
      <c r="BR39" s="201">
        <v>48</v>
      </c>
    </row>
    <row r="40" spans="4:70">
      <c r="D40" s="219">
        <v>2</v>
      </c>
      <c r="E40" s="339" t="s">
        <v>53</v>
      </c>
      <c r="F40" s="340"/>
      <c r="G40" s="340"/>
      <c r="H40" s="340"/>
      <c r="I40" s="341"/>
      <c r="J40" s="201">
        <v>23</v>
      </c>
      <c r="K40" s="201">
        <v>42</v>
      </c>
      <c r="M40" s="153">
        <v>2</v>
      </c>
      <c r="N40" s="339" t="s">
        <v>53</v>
      </c>
      <c r="O40" s="340"/>
      <c r="P40" s="340"/>
      <c r="Q40" s="340"/>
      <c r="R40" s="341"/>
      <c r="S40" s="201">
        <v>27</v>
      </c>
      <c r="T40" s="201">
        <v>46</v>
      </c>
      <c r="V40" s="153">
        <v>2</v>
      </c>
      <c r="W40" s="339" t="s">
        <v>64</v>
      </c>
      <c r="X40" s="340"/>
      <c r="Y40" s="340"/>
      <c r="Z40" s="340"/>
      <c r="AA40" s="341"/>
      <c r="AB40" s="201">
        <v>27</v>
      </c>
      <c r="AC40" s="201">
        <v>45</v>
      </c>
      <c r="AE40" s="219">
        <v>2</v>
      </c>
      <c r="AF40" s="339" t="s">
        <v>53</v>
      </c>
      <c r="AG40" s="340"/>
      <c r="AH40" s="340"/>
      <c r="AI40" s="340"/>
      <c r="AJ40" s="341"/>
      <c r="AK40" s="201">
        <v>26</v>
      </c>
      <c r="AL40" s="201">
        <v>44</v>
      </c>
      <c r="AO40" s="153">
        <v>2</v>
      </c>
      <c r="AP40" s="339" t="s">
        <v>64</v>
      </c>
      <c r="AQ40" s="340"/>
      <c r="AR40" s="340"/>
      <c r="AS40" s="340"/>
      <c r="AT40" s="340"/>
      <c r="AU40" s="341"/>
      <c r="AV40" s="201">
        <v>27</v>
      </c>
      <c r="AW40" s="201">
        <v>46</v>
      </c>
      <c r="AY40" s="153">
        <v>2</v>
      </c>
      <c r="AZ40" s="339" t="s">
        <v>119</v>
      </c>
      <c r="BA40" s="340"/>
      <c r="BB40" s="340"/>
      <c r="BC40" s="340"/>
      <c r="BD40" s="340"/>
      <c r="BE40" s="341"/>
      <c r="BF40" s="201">
        <v>25</v>
      </c>
      <c r="BG40" s="201">
        <v>43</v>
      </c>
      <c r="BJ40" s="153">
        <v>2</v>
      </c>
      <c r="BK40" s="339" t="s">
        <v>119</v>
      </c>
      <c r="BL40" s="340"/>
      <c r="BM40" s="340"/>
      <c r="BN40" s="340"/>
      <c r="BO40" s="340"/>
      <c r="BP40" s="341"/>
      <c r="BQ40" s="201">
        <v>27</v>
      </c>
      <c r="BR40" s="201">
        <v>47</v>
      </c>
    </row>
    <row r="41" spans="4:70">
      <c r="D41" s="219">
        <v>2</v>
      </c>
      <c r="E41" s="339" t="s">
        <v>64</v>
      </c>
      <c r="F41" s="340"/>
      <c r="G41" s="340"/>
      <c r="H41" s="340"/>
      <c r="I41" s="341"/>
      <c r="J41" s="201">
        <v>24</v>
      </c>
      <c r="K41" s="201">
        <v>42</v>
      </c>
      <c r="M41" s="153">
        <v>3</v>
      </c>
      <c r="N41" s="339" t="s">
        <v>64</v>
      </c>
      <c r="O41" s="340"/>
      <c r="P41" s="340"/>
      <c r="Q41" s="340"/>
      <c r="R41" s="341"/>
      <c r="S41" s="201">
        <v>26</v>
      </c>
      <c r="T41" s="201">
        <v>45</v>
      </c>
      <c r="V41" s="153">
        <v>3</v>
      </c>
      <c r="W41" s="339" t="s">
        <v>53</v>
      </c>
      <c r="X41" s="340"/>
      <c r="Y41" s="340"/>
      <c r="Z41" s="340"/>
      <c r="AA41" s="341"/>
      <c r="AB41" s="201">
        <v>26</v>
      </c>
      <c r="AC41" s="201">
        <v>44</v>
      </c>
      <c r="AE41" s="219">
        <v>2</v>
      </c>
      <c r="AF41" s="339" t="s">
        <v>64</v>
      </c>
      <c r="AG41" s="340"/>
      <c r="AH41" s="340"/>
      <c r="AI41" s="340"/>
      <c r="AJ41" s="341"/>
      <c r="AK41" s="201">
        <v>26</v>
      </c>
      <c r="AL41" s="201">
        <v>44</v>
      </c>
      <c r="AO41" s="153">
        <v>3</v>
      </c>
      <c r="AP41" s="339" t="s">
        <v>53</v>
      </c>
      <c r="AQ41" s="340"/>
      <c r="AR41" s="340"/>
      <c r="AS41" s="340"/>
      <c r="AT41" s="340"/>
      <c r="AU41" s="341"/>
      <c r="AV41" s="201">
        <v>27</v>
      </c>
      <c r="AW41" s="201">
        <v>45</v>
      </c>
      <c r="AY41" s="153">
        <v>3</v>
      </c>
      <c r="AZ41" s="339" t="s">
        <v>53</v>
      </c>
      <c r="BA41" s="340"/>
      <c r="BB41" s="340"/>
      <c r="BC41" s="340"/>
      <c r="BD41" s="340"/>
      <c r="BE41" s="341"/>
      <c r="BF41" s="201">
        <v>21</v>
      </c>
      <c r="BG41" s="201">
        <v>39</v>
      </c>
      <c r="BJ41" s="219">
        <v>3</v>
      </c>
      <c r="BK41" s="339" t="s">
        <v>53</v>
      </c>
      <c r="BL41" s="340"/>
      <c r="BM41" s="340"/>
      <c r="BN41" s="340"/>
      <c r="BO41" s="340"/>
      <c r="BP41" s="341"/>
      <c r="BQ41" s="201">
        <v>25</v>
      </c>
      <c r="BR41" s="201">
        <v>42</v>
      </c>
    </row>
    <row r="42" spans="4:70">
      <c r="D42" s="153">
        <v>4</v>
      </c>
      <c r="E42" s="339" t="s">
        <v>57</v>
      </c>
      <c r="F42" s="340"/>
      <c r="G42" s="340"/>
      <c r="H42" s="340"/>
      <c r="I42" s="341"/>
      <c r="J42" s="201">
        <v>22</v>
      </c>
      <c r="K42" s="201">
        <v>39</v>
      </c>
      <c r="M42" s="153">
        <v>4</v>
      </c>
      <c r="N42" s="339" t="s">
        <v>57</v>
      </c>
      <c r="O42" s="340"/>
      <c r="P42" s="340"/>
      <c r="Q42" s="340"/>
      <c r="R42" s="341"/>
      <c r="S42" s="201">
        <v>25</v>
      </c>
      <c r="T42" s="201">
        <v>43</v>
      </c>
      <c r="V42" s="153">
        <v>4</v>
      </c>
      <c r="W42" s="339" t="s">
        <v>57</v>
      </c>
      <c r="X42" s="340"/>
      <c r="Y42" s="340"/>
      <c r="Z42" s="340"/>
      <c r="AA42" s="341"/>
      <c r="AB42" s="201">
        <v>26</v>
      </c>
      <c r="AC42" s="201">
        <v>43</v>
      </c>
      <c r="AE42" s="153">
        <v>4</v>
      </c>
      <c r="AF42" s="339" t="s">
        <v>57</v>
      </c>
      <c r="AG42" s="340"/>
      <c r="AH42" s="340"/>
      <c r="AI42" s="340"/>
      <c r="AJ42" s="341"/>
      <c r="AK42" s="201">
        <v>23</v>
      </c>
      <c r="AL42" s="201">
        <v>41</v>
      </c>
      <c r="AO42" s="153">
        <v>4</v>
      </c>
      <c r="AP42" s="339" t="s">
        <v>57</v>
      </c>
      <c r="AQ42" s="340"/>
      <c r="AR42" s="340"/>
      <c r="AS42" s="340"/>
      <c r="AT42" s="340"/>
      <c r="AU42" s="341"/>
      <c r="AV42" s="201">
        <v>17</v>
      </c>
      <c r="AW42" s="201">
        <v>32</v>
      </c>
      <c r="AY42" s="153">
        <v>4</v>
      </c>
      <c r="AZ42" s="339" t="s">
        <v>57</v>
      </c>
      <c r="BA42" s="340"/>
      <c r="BB42" s="340"/>
      <c r="BC42" s="340"/>
      <c r="BD42" s="340"/>
      <c r="BE42" s="341"/>
      <c r="BF42" s="201">
        <v>22</v>
      </c>
      <c r="BG42" s="201">
        <v>38</v>
      </c>
      <c r="BJ42" s="219">
        <v>3</v>
      </c>
      <c r="BK42" s="339" t="s">
        <v>57</v>
      </c>
      <c r="BL42" s="340"/>
      <c r="BM42" s="340"/>
      <c r="BN42" s="340"/>
      <c r="BO42" s="340"/>
      <c r="BP42" s="341"/>
      <c r="BQ42" s="201">
        <v>25</v>
      </c>
      <c r="BR42" s="201">
        <v>42</v>
      </c>
    </row>
    <row r="43" spans="4:70">
      <c r="D43" s="153">
        <v>5</v>
      </c>
      <c r="E43" s="339" t="s">
        <v>52</v>
      </c>
      <c r="F43" s="340"/>
      <c r="G43" s="340"/>
      <c r="H43" s="340"/>
      <c r="I43" s="341"/>
      <c r="J43" s="201">
        <v>19</v>
      </c>
      <c r="K43" s="201"/>
      <c r="M43" s="153">
        <v>5</v>
      </c>
      <c r="N43" s="339" t="s">
        <v>52</v>
      </c>
      <c r="O43" s="340"/>
      <c r="P43" s="340"/>
      <c r="Q43" s="340"/>
      <c r="R43" s="341"/>
      <c r="S43" s="201">
        <v>23</v>
      </c>
      <c r="T43" s="201"/>
      <c r="V43" s="153">
        <v>5</v>
      </c>
      <c r="W43" s="339" t="s">
        <v>52</v>
      </c>
      <c r="X43" s="340"/>
      <c r="Y43" s="340"/>
      <c r="Z43" s="340"/>
      <c r="AA43" s="341"/>
      <c r="AB43" s="160">
        <v>25</v>
      </c>
      <c r="AC43" s="153"/>
      <c r="AE43" s="274">
        <v>4</v>
      </c>
      <c r="AF43" s="339" t="s">
        <v>52</v>
      </c>
      <c r="AG43" s="340"/>
      <c r="AH43" s="340"/>
      <c r="AI43" s="340"/>
      <c r="AJ43" s="341"/>
      <c r="AK43" s="160">
        <v>25</v>
      </c>
      <c r="AL43" s="153"/>
      <c r="AO43" s="274">
        <v>4</v>
      </c>
      <c r="AP43" s="336" t="s">
        <v>52</v>
      </c>
      <c r="AQ43" s="337"/>
      <c r="AR43" s="337"/>
      <c r="AS43" s="337"/>
      <c r="AT43" s="337"/>
      <c r="AU43" s="338"/>
      <c r="AV43" s="201">
        <v>17</v>
      </c>
      <c r="AW43" s="201"/>
      <c r="AY43" s="274">
        <v>3</v>
      </c>
      <c r="AZ43" s="336" t="s">
        <v>52</v>
      </c>
      <c r="BA43" s="337"/>
      <c r="BB43" s="337"/>
      <c r="BC43" s="337"/>
      <c r="BD43" s="337"/>
      <c r="BE43" s="338"/>
      <c r="BF43" s="201">
        <v>22</v>
      </c>
      <c r="BG43" s="201"/>
      <c r="BJ43" s="153">
        <v>5</v>
      </c>
      <c r="BK43" s="336" t="s">
        <v>52</v>
      </c>
      <c r="BL43" s="337"/>
      <c r="BM43" s="337"/>
      <c r="BN43" s="337"/>
      <c r="BO43" s="337"/>
      <c r="BP43" s="338"/>
      <c r="BQ43" s="201">
        <v>22</v>
      </c>
      <c r="BR43" s="201"/>
    </row>
    <row r="44" spans="4:70">
      <c r="D44" s="291" t="s">
        <v>77</v>
      </c>
      <c r="E44" s="291"/>
      <c r="F44" s="291"/>
      <c r="G44" s="291"/>
      <c r="H44" s="291"/>
      <c r="I44" s="291"/>
      <c r="J44" s="291"/>
      <c r="K44" s="291"/>
      <c r="M44" s="291" t="s">
        <v>77</v>
      </c>
      <c r="N44" s="291"/>
      <c r="O44" s="291"/>
      <c r="P44" s="291"/>
      <c r="Q44" s="291"/>
      <c r="R44" s="291"/>
      <c r="S44" s="291"/>
      <c r="T44" s="291"/>
      <c r="V44" s="291" t="s">
        <v>77</v>
      </c>
      <c r="W44" s="291"/>
      <c r="X44" s="291"/>
      <c r="Y44" s="291"/>
      <c r="Z44" s="291"/>
      <c r="AA44" s="291"/>
      <c r="AB44" s="291"/>
      <c r="AC44" s="291"/>
      <c r="AE44" s="291" t="s">
        <v>77</v>
      </c>
      <c r="AF44" s="291"/>
      <c r="AG44" s="291"/>
      <c r="AH44" s="291"/>
      <c r="AI44" s="291"/>
      <c r="AJ44" s="291"/>
      <c r="AK44" s="291"/>
      <c r="AL44" s="291"/>
      <c r="AO44" s="291" t="s">
        <v>77</v>
      </c>
      <c r="AP44" s="291"/>
      <c r="AQ44" s="291"/>
      <c r="AR44" s="291"/>
      <c r="AS44" s="291"/>
      <c r="AT44" s="291"/>
      <c r="AU44" s="291"/>
      <c r="AV44" s="291"/>
      <c r="AW44" s="291"/>
      <c r="AY44" s="291" t="s">
        <v>77</v>
      </c>
      <c r="AZ44" s="291"/>
      <c r="BA44" s="291"/>
      <c r="BB44" s="291"/>
      <c r="BC44" s="291"/>
      <c r="BD44" s="291"/>
      <c r="BE44" s="291"/>
      <c r="BF44" s="291"/>
      <c r="BG44" s="291"/>
      <c r="BJ44" s="291" t="s">
        <v>77</v>
      </c>
      <c r="BK44" s="291"/>
      <c r="BL44" s="291"/>
      <c r="BM44" s="291"/>
      <c r="BN44" s="291"/>
      <c r="BO44" s="291"/>
      <c r="BP44" s="291"/>
      <c r="BQ44" s="291"/>
      <c r="BR44" s="291"/>
    </row>
    <row r="45" spans="4:70">
      <c r="D45" s="197"/>
      <c r="E45" s="197"/>
      <c r="F45" s="197"/>
      <c r="G45" s="197"/>
      <c r="H45" s="197"/>
      <c r="I45" s="197"/>
      <c r="J45" s="198" t="s">
        <v>31</v>
      </c>
      <c r="K45" s="198" t="s">
        <v>5</v>
      </c>
      <c r="M45" s="197"/>
      <c r="N45" s="197"/>
      <c r="O45" s="197"/>
      <c r="P45" s="197"/>
      <c r="Q45" s="197"/>
      <c r="R45" s="197"/>
      <c r="S45" s="198" t="s">
        <v>31</v>
      </c>
      <c r="T45" s="198" t="s">
        <v>5</v>
      </c>
      <c r="V45" s="197"/>
      <c r="W45" s="197"/>
      <c r="X45" s="197"/>
      <c r="Y45" s="197"/>
      <c r="Z45" s="197"/>
      <c r="AA45" s="197"/>
      <c r="AB45" s="198" t="s">
        <v>31</v>
      </c>
      <c r="AC45" s="198" t="s">
        <v>5</v>
      </c>
      <c r="AE45" s="197"/>
      <c r="AF45" s="197"/>
      <c r="AG45" s="197"/>
      <c r="AH45" s="197"/>
      <c r="AI45" s="197"/>
      <c r="AJ45" s="197"/>
      <c r="AK45" s="198" t="s">
        <v>31</v>
      </c>
      <c r="AL45" s="198" t="s">
        <v>5</v>
      </c>
      <c r="AO45" s="197"/>
      <c r="AP45" s="197"/>
      <c r="AQ45" s="197"/>
      <c r="AR45" s="197"/>
      <c r="AS45" s="197"/>
      <c r="AT45" s="197"/>
      <c r="AU45" s="197"/>
      <c r="AV45" s="198" t="s">
        <v>31</v>
      </c>
      <c r="AW45" s="198" t="s">
        <v>5</v>
      </c>
      <c r="AY45" s="197"/>
      <c r="AZ45" s="197"/>
      <c r="BA45" s="197"/>
      <c r="BB45" s="197"/>
      <c r="BC45" s="197"/>
      <c r="BD45" s="197"/>
      <c r="BE45" s="197"/>
      <c r="BF45" s="198" t="s">
        <v>31</v>
      </c>
      <c r="BG45" s="198" t="s">
        <v>5</v>
      </c>
      <c r="BJ45" s="197"/>
      <c r="BK45" s="197"/>
      <c r="BL45" s="197"/>
      <c r="BM45" s="197"/>
      <c r="BN45" s="197"/>
      <c r="BO45" s="197"/>
      <c r="BP45" s="197"/>
      <c r="BQ45" s="198" t="s">
        <v>31</v>
      </c>
      <c r="BR45" s="198" t="s">
        <v>5</v>
      </c>
    </row>
    <row r="46" spans="4:70">
      <c r="D46" s="153">
        <v>1</v>
      </c>
      <c r="E46" s="339" t="s">
        <v>119</v>
      </c>
      <c r="F46" s="340"/>
      <c r="G46" s="340"/>
      <c r="H46" s="340"/>
      <c r="I46" s="341"/>
      <c r="J46" s="201">
        <v>133</v>
      </c>
      <c r="K46" s="201">
        <v>231</v>
      </c>
      <c r="M46" s="219">
        <v>1</v>
      </c>
      <c r="N46" s="339" t="s">
        <v>119</v>
      </c>
      <c r="O46" s="340"/>
      <c r="P46" s="340"/>
      <c r="Q46" s="340"/>
      <c r="R46" s="341"/>
      <c r="S46" s="201">
        <v>128</v>
      </c>
      <c r="T46" s="201">
        <v>224</v>
      </c>
      <c r="V46" s="219">
        <v>1</v>
      </c>
      <c r="W46" s="339" t="s">
        <v>119</v>
      </c>
      <c r="X46" s="340"/>
      <c r="Y46" s="340"/>
      <c r="Z46" s="340"/>
      <c r="AA46" s="341"/>
      <c r="AB46" s="201">
        <v>162</v>
      </c>
      <c r="AC46" s="201">
        <v>275</v>
      </c>
      <c r="AE46" s="153">
        <v>1</v>
      </c>
      <c r="AF46" s="339" t="s">
        <v>64</v>
      </c>
      <c r="AG46" s="340"/>
      <c r="AH46" s="340"/>
      <c r="AI46" s="340"/>
      <c r="AJ46" s="341"/>
      <c r="AK46" s="201">
        <v>165</v>
      </c>
      <c r="AL46" s="201">
        <v>276</v>
      </c>
      <c r="AO46" s="153">
        <v>1</v>
      </c>
      <c r="AP46" s="339" t="s">
        <v>119</v>
      </c>
      <c r="AQ46" s="340"/>
      <c r="AR46" s="340"/>
      <c r="AS46" s="340"/>
      <c r="AT46" s="340"/>
      <c r="AU46" s="341"/>
      <c r="AV46" s="202">
        <v>128</v>
      </c>
      <c r="AW46" s="201">
        <v>223</v>
      </c>
      <c r="AY46" s="153">
        <v>1</v>
      </c>
      <c r="AZ46" s="339" t="s">
        <v>64</v>
      </c>
      <c r="BA46" s="340"/>
      <c r="BB46" s="340"/>
      <c r="BC46" s="340"/>
      <c r="BD46" s="340"/>
      <c r="BE46" s="341"/>
      <c r="BF46" s="202">
        <v>181</v>
      </c>
      <c r="BG46" s="201">
        <v>318</v>
      </c>
      <c r="BJ46" s="153">
        <v>1</v>
      </c>
      <c r="BK46" s="339" t="s">
        <v>64</v>
      </c>
      <c r="BL46" s="340"/>
      <c r="BM46" s="340"/>
      <c r="BN46" s="340"/>
      <c r="BO46" s="340"/>
      <c r="BP46" s="341"/>
      <c r="BQ46" s="202">
        <v>109</v>
      </c>
      <c r="BR46" s="201">
        <v>188</v>
      </c>
    </row>
    <row r="47" spans="4:70">
      <c r="D47" s="153">
        <v>2</v>
      </c>
      <c r="E47" s="339" t="s">
        <v>53</v>
      </c>
      <c r="F47" s="340"/>
      <c r="G47" s="340"/>
      <c r="H47" s="340"/>
      <c r="I47" s="341"/>
      <c r="J47" s="201">
        <v>125</v>
      </c>
      <c r="K47" s="201">
        <v>220</v>
      </c>
      <c r="M47" s="219">
        <v>1</v>
      </c>
      <c r="N47" s="339" t="s">
        <v>53</v>
      </c>
      <c r="O47" s="340"/>
      <c r="P47" s="340"/>
      <c r="Q47" s="340"/>
      <c r="R47" s="341"/>
      <c r="S47" s="201">
        <v>129</v>
      </c>
      <c r="T47" s="201">
        <v>224</v>
      </c>
      <c r="V47" s="219">
        <v>1</v>
      </c>
      <c r="W47" s="339" t="s">
        <v>53</v>
      </c>
      <c r="X47" s="340"/>
      <c r="Y47" s="340"/>
      <c r="Z47" s="340"/>
      <c r="AA47" s="341"/>
      <c r="AB47" s="201">
        <v>165</v>
      </c>
      <c r="AC47" s="201">
        <v>275</v>
      </c>
      <c r="AE47" s="153">
        <v>2</v>
      </c>
      <c r="AF47" s="339" t="s">
        <v>119</v>
      </c>
      <c r="AG47" s="340"/>
      <c r="AH47" s="340"/>
      <c r="AI47" s="340"/>
      <c r="AJ47" s="341"/>
      <c r="AK47" s="201">
        <v>161</v>
      </c>
      <c r="AL47" s="201">
        <v>275</v>
      </c>
      <c r="AO47" s="153">
        <v>2</v>
      </c>
      <c r="AP47" s="339" t="s">
        <v>64</v>
      </c>
      <c r="AQ47" s="340"/>
      <c r="AR47" s="340"/>
      <c r="AS47" s="340"/>
      <c r="AT47" s="340"/>
      <c r="AU47" s="341"/>
      <c r="AV47" s="201">
        <v>127</v>
      </c>
      <c r="AW47" s="201">
        <v>222</v>
      </c>
      <c r="AY47" s="153">
        <v>2</v>
      </c>
      <c r="AZ47" s="339" t="s">
        <v>119</v>
      </c>
      <c r="BA47" s="340"/>
      <c r="BB47" s="340"/>
      <c r="BC47" s="340"/>
      <c r="BD47" s="340"/>
      <c r="BE47" s="341"/>
      <c r="BF47" s="201">
        <v>178</v>
      </c>
      <c r="BG47" s="201">
        <v>310</v>
      </c>
      <c r="BJ47" s="153">
        <v>2</v>
      </c>
      <c r="BK47" s="339" t="s">
        <v>119</v>
      </c>
      <c r="BL47" s="340"/>
      <c r="BM47" s="340"/>
      <c r="BN47" s="340"/>
      <c r="BO47" s="340"/>
      <c r="BP47" s="341"/>
      <c r="BQ47" s="201">
        <v>108</v>
      </c>
      <c r="BR47" s="201">
        <v>185</v>
      </c>
    </row>
    <row r="48" spans="4:70">
      <c r="D48" s="153">
        <v>3</v>
      </c>
      <c r="E48" s="339" t="s">
        <v>64</v>
      </c>
      <c r="F48" s="340"/>
      <c r="G48" s="340"/>
      <c r="H48" s="340"/>
      <c r="I48" s="341"/>
      <c r="J48" s="201">
        <v>126</v>
      </c>
      <c r="K48" s="201">
        <v>214</v>
      </c>
      <c r="M48" s="153">
        <v>3</v>
      </c>
      <c r="N48" s="339" t="s">
        <v>64</v>
      </c>
      <c r="O48" s="340"/>
      <c r="P48" s="340"/>
      <c r="Q48" s="340"/>
      <c r="R48" s="341"/>
      <c r="S48" s="201">
        <v>130</v>
      </c>
      <c r="T48" s="201">
        <v>221</v>
      </c>
      <c r="V48" s="153">
        <v>3</v>
      </c>
      <c r="W48" s="339" t="s">
        <v>64</v>
      </c>
      <c r="X48" s="340"/>
      <c r="Y48" s="340"/>
      <c r="Z48" s="340"/>
      <c r="AA48" s="341"/>
      <c r="AB48" s="201">
        <v>160</v>
      </c>
      <c r="AC48" s="201">
        <v>271</v>
      </c>
      <c r="AE48" s="153">
        <v>3</v>
      </c>
      <c r="AF48" s="339" t="s">
        <v>53</v>
      </c>
      <c r="AG48" s="340"/>
      <c r="AH48" s="340"/>
      <c r="AI48" s="340"/>
      <c r="AJ48" s="341"/>
      <c r="AK48" s="201">
        <v>161</v>
      </c>
      <c r="AL48" s="201">
        <v>269</v>
      </c>
      <c r="AO48" s="153">
        <v>3</v>
      </c>
      <c r="AP48" s="339" t="s">
        <v>53</v>
      </c>
      <c r="AQ48" s="340"/>
      <c r="AR48" s="340"/>
      <c r="AS48" s="340"/>
      <c r="AT48" s="340"/>
      <c r="AU48" s="341"/>
      <c r="AV48" s="201">
        <v>125</v>
      </c>
      <c r="AW48" s="201">
        <v>213</v>
      </c>
      <c r="AY48" s="153">
        <v>3</v>
      </c>
      <c r="AZ48" s="339" t="s">
        <v>57</v>
      </c>
      <c r="BA48" s="340"/>
      <c r="BB48" s="340"/>
      <c r="BC48" s="340"/>
      <c r="BD48" s="340"/>
      <c r="BE48" s="341"/>
      <c r="BF48" s="201">
        <v>154</v>
      </c>
      <c r="BG48" s="201">
        <v>275</v>
      </c>
      <c r="BJ48" s="153">
        <v>3</v>
      </c>
      <c r="BK48" s="339" t="s">
        <v>57</v>
      </c>
      <c r="BL48" s="340"/>
      <c r="BM48" s="340"/>
      <c r="BN48" s="340"/>
      <c r="BO48" s="340"/>
      <c r="BP48" s="341"/>
      <c r="BQ48" s="201">
        <v>107</v>
      </c>
      <c r="BR48" s="201">
        <v>182</v>
      </c>
    </row>
    <row r="49" spans="4:70">
      <c r="D49" s="153">
        <v>4</v>
      </c>
      <c r="E49" s="339" t="s">
        <v>57</v>
      </c>
      <c r="F49" s="340"/>
      <c r="G49" s="340"/>
      <c r="H49" s="340"/>
      <c r="I49" s="341"/>
      <c r="J49" s="201">
        <v>122</v>
      </c>
      <c r="K49" s="201">
        <v>203</v>
      </c>
      <c r="M49" s="153">
        <v>4</v>
      </c>
      <c r="N49" s="339" t="s">
        <v>57</v>
      </c>
      <c r="O49" s="340"/>
      <c r="P49" s="340"/>
      <c r="Q49" s="340"/>
      <c r="R49" s="341"/>
      <c r="S49" s="201">
        <v>121</v>
      </c>
      <c r="T49" s="201">
        <v>207</v>
      </c>
      <c r="V49" s="153">
        <v>4</v>
      </c>
      <c r="W49" s="339" t="s">
        <v>57</v>
      </c>
      <c r="X49" s="340"/>
      <c r="Y49" s="340"/>
      <c r="Z49" s="340"/>
      <c r="AA49" s="341"/>
      <c r="AB49" s="201">
        <v>153</v>
      </c>
      <c r="AC49" s="201">
        <v>255</v>
      </c>
      <c r="AE49" s="153">
        <v>4</v>
      </c>
      <c r="AF49" s="339" t="s">
        <v>57</v>
      </c>
      <c r="AG49" s="340"/>
      <c r="AH49" s="340"/>
      <c r="AI49" s="340"/>
      <c r="AJ49" s="341"/>
      <c r="AK49" s="201">
        <v>143</v>
      </c>
      <c r="AL49" s="201">
        <v>251</v>
      </c>
      <c r="AO49" s="153">
        <v>4</v>
      </c>
      <c r="AP49" s="339" t="s">
        <v>57</v>
      </c>
      <c r="AQ49" s="340"/>
      <c r="AR49" s="340"/>
      <c r="AS49" s="340"/>
      <c r="AT49" s="340"/>
      <c r="AU49" s="341"/>
      <c r="AV49" s="201">
        <v>75</v>
      </c>
      <c r="AW49" s="201">
        <v>138</v>
      </c>
      <c r="AY49" s="153">
        <v>4</v>
      </c>
      <c r="AZ49" s="339" t="s">
        <v>53</v>
      </c>
      <c r="BA49" s="340"/>
      <c r="BB49" s="340"/>
      <c r="BC49" s="340"/>
      <c r="BD49" s="340"/>
      <c r="BE49" s="341"/>
      <c r="BF49" s="201">
        <v>135</v>
      </c>
      <c r="BG49" s="201">
        <v>255</v>
      </c>
      <c r="BJ49" s="153">
        <v>4</v>
      </c>
      <c r="BK49" s="339" t="s">
        <v>53</v>
      </c>
      <c r="BL49" s="340"/>
      <c r="BM49" s="340"/>
      <c r="BN49" s="340"/>
      <c r="BO49" s="340"/>
      <c r="BP49" s="341"/>
      <c r="BQ49" s="201">
        <v>103</v>
      </c>
      <c r="BR49" s="201">
        <v>174</v>
      </c>
    </row>
    <row r="50" spans="4:70">
      <c r="D50" s="153">
        <v>5</v>
      </c>
      <c r="E50" s="339" t="s">
        <v>52</v>
      </c>
      <c r="F50" s="340"/>
      <c r="G50" s="340"/>
      <c r="H50" s="340"/>
      <c r="I50" s="341"/>
      <c r="J50" s="201">
        <v>107</v>
      </c>
      <c r="K50" s="201">
        <v>214</v>
      </c>
      <c r="M50" s="274">
        <v>4</v>
      </c>
      <c r="N50" s="339" t="s">
        <v>52</v>
      </c>
      <c r="O50" s="340"/>
      <c r="P50" s="340"/>
      <c r="Q50" s="340"/>
      <c r="R50" s="341"/>
      <c r="S50" s="201">
        <v>123</v>
      </c>
      <c r="T50" s="201"/>
      <c r="V50" s="274">
        <v>4</v>
      </c>
      <c r="W50" s="339" t="s">
        <v>52</v>
      </c>
      <c r="X50" s="340"/>
      <c r="Y50" s="340"/>
      <c r="Z50" s="340"/>
      <c r="AA50" s="341"/>
      <c r="AB50" s="201">
        <v>156</v>
      </c>
      <c r="AC50" s="201"/>
      <c r="AE50" s="274">
        <v>4</v>
      </c>
      <c r="AF50" s="339" t="s">
        <v>52</v>
      </c>
      <c r="AG50" s="340"/>
      <c r="AH50" s="340"/>
      <c r="AI50" s="340"/>
      <c r="AJ50" s="341"/>
      <c r="AK50" s="201">
        <v>150</v>
      </c>
      <c r="AL50" s="201"/>
      <c r="AO50" s="274">
        <v>4</v>
      </c>
      <c r="AP50" s="336" t="s">
        <v>52</v>
      </c>
      <c r="AQ50" s="337"/>
      <c r="AR50" s="337"/>
      <c r="AS50" s="337"/>
      <c r="AT50" s="337"/>
      <c r="AU50" s="338"/>
      <c r="AV50" s="201">
        <v>79</v>
      </c>
      <c r="AW50" s="201"/>
      <c r="AY50" s="274">
        <v>4</v>
      </c>
      <c r="AZ50" s="336" t="s">
        <v>52</v>
      </c>
      <c r="BA50" s="337"/>
      <c r="BB50" s="337"/>
      <c r="BC50" s="337"/>
      <c r="BD50" s="337"/>
      <c r="BE50" s="338"/>
      <c r="BF50" s="201">
        <v>148</v>
      </c>
      <c r="BG50" s="201"/>
      <c r="BJ50" s="153">
        <v>5</v>
      </c>
      <c r="BK50" s="336" t="s">
        <v>52</v>
      </c>
      <c r="BL50" s="337"/>
      <c r="BM50" s="337"/>
      <c r="BN50" s="337"/>
      <c r="BO50" s="337"/>
      <c r="BP50" s="338"/>
      <c r="BQ50" s="201">
        <v>90</v>
      </c>
      <c r="BR50" s="201"/>
    </row>
  </sheetData>
  <sortState ref="C6:C10">
    <sortCondition ref="C6:C10"/>
  </sortState>
  <mergeCells count="336">
    <mergeCell ref="EB19:EE19"/>
    <mergeCell ref="EF19:EG19"/>
    <mergeCell ref="CY20:DC20"/>
    <mergeCell ref="DD20:DG20"/>
    <mergeCell ref="DH20:DI20"/>
    <mergeCell ref="DJ20:DM20"/>
    <mergeCell ref="DN20:DO20"/>
    <mergeCell ref="DP20:DS20"/>
    <mergeCell ref="DT20:DU20"/>
    <mergeCell ref="DV20:DY20"/>
    <mergeCell ref="DZ20:EA20"/>
    <mergeCell ref="EB20:EE20"/>
    <mergeCell ref="EF20:EG20"/>
    <mergeCell ref="CY19:DC19"/>
    <mergeCell ref="DD19:DG19"/>
    <mergeCell ref="DH19:DI19"/>
    <mergeCell ref="DJ19:DM19"/>
    <mergeCell ref="DN19:DO19"/>
    <mergeCell ref="DP19:DS19"/>
    <mergeCell ref="DT19:DU19"/>
    <mergeCell ref="DV19:DY19"/>
    <mergeCell ref="DZ19:EA19"/>
    <mergeCell ref="EB17:EE17"/>
    <mergeCell ref="EF17:EG17"/>
    <mergeCell ref="CY18:DC18"/>
    <mergeCell ref="DD18:DG18"/>
    <mergeCell ref="DH18:DI18"/>
    <mergeCell ref="DJ18:DM18"/>
    <mergeCell ref="DN18:DO18"/>
    <mergeCell ref="DP18:DS18"/>
    <mergeCell ref="DT18:DU18"/>
    <mergeCell ref="DV18:DY18"/>
    <mergeCell ref="DZ18:EA18"/>
    <mergeCell ref="EB18:EE18"/>
    <mergeCell ref="EF18:EG18"/>
    <mergeCell ref="CY17:DC17"/>
    <mergeCell ref="DD17:DG17"/>
    <mergeCell ref="DH17:DI17"/>
    <mergeCell ref="DJ17:DM17"/>
    <mergeCell ref="DN17:DO17"/>
    <mergeCell ref="DP17:DS17"/>
    <mergeCell ref="DT17:DU17"/>
    <mergeCell ref="DV17:DY17"/>
    <mergeCell ref="DZ17:EA17"/>
    <mergeCell ref="EB15:EE15"/>
    <mergeCell ref="EF15:EG15"/>
    <mergeCell ref="CY16:DC16"/>
    <mergeCell ref="DD16:DG16"/>
    <mergeCell ref="DH16:DI16"/>
    <mergeCell ref="DJ16:DM16"/>
    <mergeCell ref="DN16:DO16"/>
    <mergeCell ref="DP16:DS16"/>
    <mergeCell ref="DT16:DU16"/>
    <mergeCell ref="DV16:DY16"/>
    <mergeCell ref="DZ16:EA16"/>
    <mergeCell ref="EB16:EE16"/>
    <mergeCell ref="EF16:EG16"/>
    <mergeCell ref="CY15:DC15"/>
    <mergeCell ref="DD15:DG15"/>
    <mergeCell ref="DH15:DI15"/>
    <mergeCell ref="DJ15:DM15"/>
    <mergeCell ref="DN15:DO15"/>
    <mergeCell ref="DP15:DS15"/>
    <mergeCell ref="DT15:DU15"/>
    <mergeCell ref="DV15:DY15"/>
    <mergeCell ref="DZ15:EA15"/>
    <mergeCell ref="CY12:EA12"/>
    <mergeCell ref="EB12:EG12"/>
    <mergeCell ref="CY13:DC13"/>
    <mergeCell ref="DD13:DI13"/>
    <mergeCell ref="DJ13:DO13"/>
    <mergeCell ref="DP13:DU13"/>
    <mergeCell ref="DV13:EA13"/>
    <mergeCell ref="EB13:EG13"/>
    <mergeCell ref="CY14:DC14"/>
    <mergeCell ref="DD14:DG14"/>
    <mergeCell ref="DH14:DI14"/>
    <mergeCell ref="DJ14:DM14"/>
    <mergeCell ref="DN14:DO14"/>
    <mergeCell ref="DP14:DS14"/>
    <mergeCell ref="DT14:DU14"/>
    <mergeCell ref="DV14:DY14"/>
    <mergeCell ref="DZ14:EA14"/>
    <mergeCell ref="EB14:EE14"/>
    <mergeCell ref="EF14:EG14"/>
    <mergeCell ref="BJ44:BR44"/>
    <mergeCell ref="BW25:CB25"/>
    <mergeCell ref="BW27:CB27"/>
    <mergeCell ref="CE14:CH14"/>
    <mergeCell ref="CJ14:CM14"/>
    <mergeCell ref="BI13:BS13"/>
    <mergeCell ref="BU13:CC13"/>
    <mergeCell ref="CE13:CM13"/>
    <mergeCell ref="BU14:BX14"/>
    <mergeCell ref="BZ14:CC14"/>
    <mergeCell ref="BV23:CD23"/>
    <mergeCell ref="BJ37:BR37"/>
    <mergeCell ref="BK25:BP25"/>
    <mergeCell ref="AT14:AW14"/>
    <mergeCell ref="AY14:BB14"/>
    <mergeCell ref="BD14:BG14"/>
    <mergeCell ref="BI14:BM14"/>
    <mergeCell ref="BO14:BS14"/>
    <mergeCell ref="D14:G14"/>
    <mergeCell ref="M14:P14"/>
    <mergeCell ref="V14:Y14"/>
    <mergeCell ref="AE14:AH14"/>
    <mergeCell ref="AO14:AR14"/>
    <mergeCell ref="CO4:CV4"/>
    <mergeCell ref="CX4:DE4"/>
    <mergeCell ref="FB4:FI4"/>
    <mergeCell ref="FK4:FR4"/>
    <mergeCell ref="FS4:FZ4"/>
    <mergeCell ref="GA4:GJ4"/>
    <mergeCell ref="D12:T12"/>
    <mergeCell ref="V12:AL12"/>
    <mergeCell ref="AO12:AW12"/>
    <mergeCell ref="AY12:BG12"/>
    <mergeCell ref="BI12:BS12"/>
    <mergeCell ref="BU12:CC12"/>
    <mergeCell ref="CE12:CM12"/>
    <mergeCell ref="CO12:CS12"/>
    <mergeCell ref="DF4:DM4"/>
    <mergeCell ref="DN4:DW4"/>
    <mergeCell ref="EC4:EJ4"/>
    <mergeCell ref="EK4:EN4"/>
    <mergeCell ref="ET4:FA4"/>
    <mergeCell ref="L4:O4"/>
    <mergeCell ref="U4:AB4"/>
    <mergeCell ref="AC4:AJ4"/>
    <mergeCell ref="AL4:AS4"/>
    <mergeCell ref="AT4:BA4"/>
    <mergeCell ref="BB4:BK4"/>
    <mergeCell ref="BP4:BW4"/>
    <mergeCell ref="BX4:CA4"/>
    <mergeCell ref="CG4:CN4"/>
    <mergeCell ref="D13:K13"/>
    <mergeCell ref="M13:T13"/>
    <mergeCell ref="V13:AC13"/>
    <mergeCell ref="AE13:AL13"/>
    <mergeCell ref="AO13:AW13"/>
    <mergeCell ref="D4:K4"/>
    <mergeCell ref="AY13:BG13"/>
    <mergeCell ref="D1:BN1"/>
    <mergeCell ref="BP1:EA1"/>
    <mergeCell ref="EC1:GN1"/>
    <mergeCell ref="D2:T2"/>
    <mergeCell ref="U2:AK2"/>
    <mergeCell ref="AT2:AW2"/>
    <mergeCell ref="BB2:BF2"/>
    <mergeCell ref="BP2:CF2"/>
    <mergeCell ref="CG2:CW2"/>
    <mergeCell ref="DF2:DI2"/>
    <mergeCell ref="DN2:DR2"/>
    <mergeCell ref="EC2:ES2"/>
    <mergeCell ref="ET2:FJ2"/>
    <mergeCell ref="FS2:FV2"/>
    <mergeCell ref="GA2:GE2"/>
    <mergeCell ref="AL2:AS2"/>
    <mergeCell ref="CX2:DE2"/>
    <mergeCell ref="FK2:FR2"/>
    <mergeCell ref="AY22:BG22"/>
    <mergeCell ref="BJ22:BR22"/>
    <mergeCell ref="D23:K23"/>
    <mergeCell ref="M23:T23"/>
    <mergeCell ref="V23:AC23"/>
    <mergeCell ref="AE23:AL23"/>
    <mergeCell ref="AO23:AW23"/>
    <mergeCell ref="AY23:BG23"/>
    <mergeCell ref="BJ23:BR23"/>
    <mergeCell ref="D22:K22"/>
    <mergeCell ref="M22:T22"/>
    <mergeCell ref="V22:AC22"/>
    <mergeCell ref="AE22:AL22"/>
    <mergeCell ref="AO22:AW22"/>
    <mergeCell ref="E28:I28"/>
    <mergeCell ref="E29:I29"/>
    <mergeCell ref="AZ50:BE50"/>
    <mergeCell ref="D44:K44"/>
    <mergeCell ref="M44:T44"/>
    <mergeCell ref="V44:AC44"/>
    <mergeCell ref="AE44:AL44"/>
    <mergeCell ref="AO44:AW44"/>
    <mergeCell ref="AY44:BG44"/>
    <mergeCell ref="D30:K30"/>
    <mergeCell ref="M30:T30"/>
    <mergeCell ref="V30:AC30"/>
    <mergeCell ref="AE30:AL30"/>
    <mergeCell ref="AO30:AW30"/>
    <mergeCell ref="AY30:BG30"/>
    <mergeCell ref="E33:I33"/>
    <mergeCell ref="E34:I34"/>
    <mergeCell ref="E35:I35"/>
    <mergeCell ref="N33:R33"/>
    <mergeCell ref="N34:R34"/>
    <mergeCell ref="N35:R35"/>
    <mergeCell ref="W33:AA33"/>
    <mergeCell ref="W34:AA34"/>
    <mergeCell ref="W35:AA35"/>
    <mergeCell ref="AF35:AJ35"/>
    <mergeCell ref="E50:I50"/>
    <mergeCell ref="E32:I32"/>
    <mergeCell ref="N32:R32"/>
    <mergeCell ref="W32:AA32"/>
    <mergeCell ref="AF32:AJ32"/>
    <mergeCell ref="AP49:AU49"/>
    <mergeCell ref="W41:AA41"/>
    <mergeCell ref="D37:K37"/>
    <mergeCell ref="N41:R41"/>
    <mergeCell ref="N42:R42"/>
    <mergeCell ref="W39:AA39"/>
    <mergeCell ref="W40:AA40"/>
    <mergeCell ref="AP50:AU50"/>
    <mergeCell ref="M37:T37"/>
    <mergeCell ref="V37:AC37"/>
    <mergeCell ref="AE37:AL37"/>
    <mergeCell ref="AO37:AV37"/>
    <mergeCell ref="AF39:AJ39"/>
    <mergeCell ref="AF40:AJ40"/>
    <mergeCell ref="AF41:AJ41"/>
    <mergeCell ref="AF42:AJ42"/>
    <mergeCell ref="AF25:AJ25"/>
    <mergeCell ref="AF26:AJ26"/>
    <mergeCell ref="AF27:AJ27"/>
    <mergeCell ref="AF28:AJ28"/>
    <mergeCell ref="E46:I46"/>
    <mergeCell ref="AF46:AJ46"/>
    <mergeCell ref="N28:R28"/>
    <mergeCell ref="E26:I26"/>
    <mergeCell ref="E27:I27"/>
    <mergeCell ref="N26:R26"/>
    <mergeCell ref="N27:R27"/>
    <mergeCell ref="W42:AA42"/>
    <mergeCell ref="W25:AA25"/>
    <mergeCell ref="W26:AA26"/>
    <mergeCell ref="W27:AA27"/>
    <mergeCell ref="W28:AA28"/>
    <mergeCell ref="E25:I25"/>
    <mergeCell ref="N25:R25"/>
    <mergeCell ref="N39:R39"/>
    <mergeCell ref="N40:R40"/>
    <mergeCell ref="W43:AA43"/>
    <mergeCell ref="AF43:AJ43"/>
    <mergeCell ref="AF33:AJ33"/>
    <mergeCell ref="AF34:AJ34"/>
    <mergeCell ref="E47:I47"/>
    <mergeCell ref="E48:I48"/>
    <mergeCell ref="E49:I49"/>
    <mergeCell ref="N46:R46"/>
    <mergeCell ref="N47:R47"/>
    <mergeCell ref="N48:R48"/>
    <mergeCell ref="N49:R49"/>
    <mergeCell ref="W46:AA46"/>
    <mergeCell ref="W47:AA47"/>
    <mergeCell ref="W48:AA48"/>
    <mergeCell ref="W49:AA49"/>
    <mergeCell ref="AF47:AJ47"/>
    <mergeCell ref="AF48:AJ48"/>
    <mergeCell ref="AF49:AJ49"/>
    <mergeCell ref="E39:I39"/>
    <mergeCell ref="E40:I40"/>
    <mergeCell ref="E41:I41"/>
    <mergeCell ref="E42:I42"/>
    <mergeCell ref="BW26:CB26"/>
    <mergeCell ref="BW28:CB28"/>
    <mergeCell ref="BW29:CB29"/>
    <mergeCell ref="BK26:BP26"/>
    <mergeCell ref="BK27:BP27"/>
    <mergeCell ref="BK28:BP28"/>
    <mergeCell ref="BK29:BP29"/>
    <mergeCell ref="BK32:BP32"/>
    <mergeCell ref="BJ30:BR30"/>
    <mergeCell ref="BK33:BP33"/>
    <mergeCell ref="BK34:BP34"/>
    <mergeCell ref="BK35:BP35"/>
    <mergeCell ref="BK36:BP36"/>
    <mergeCell ref="AZ36:BE36"/>
    <mergeCell ref="AZ41:BE41"/>
    <mergeCell ref="AZ42:BE42"/>
    <mergeCell ref="AZ43:BE43"/>
    <mergeCell ref="AZ25:BE25"/>
    <mergeCell ref="AZ26:BE26"/>
    <mergeCell ref="AZ27:BE27"/>
    <mergeCell ref="AZ28:BE28"/>
    <mergeCell ref="AZ29:BE29"/>
    <mergeCell ref="AZ32:BE32"/>
    <mergeCell ref="AZ33:BE33"/>
    <mergeCell ref="AZ34:BE34"/>
    <mergeCell ref="AZ35:BE35"/>
    <mergeCell ref="AP25:AU25"/>
    <mergeCell ref="AP26:AU26"/>
    <mergeCell ref="AP27:AU27"/>
    <mergeCell ref="AP28:AU28"/>
    <mergeCell ref="AP29:AU29"/>
    <mergeCell ref="AP32:AU32"/>
    <mergeCell ref="AP33:AU33"/>
    <mergeCell ref="AP34:AU34"/>
    <mergeCell ref="AP35:AU35"/>
    <mergeCell ref="AZ46:BE46"/>
    <mergeCell ref="AZ47:BE47"/>
    <mergeCell ref="AZ48:BE48"/>
    <mergeCell ref="AZ49:BE49"/>
    <mergeCell ref="AP36:AU36"/>
    <mergeCell ref="AP39:AU39"/>
    <mergeCell ref="AP40:AU40"/>
    <mergeCell ref="AP41:AU41"/>
    <mergeCell ref="AP42:AU42"/>
    <mergeCell ref="AP43:AU43"/>
    <mergeCell ref="AP46:AU46"/>
    <mergeCell ref="AP47:AU47"/>
    <mergeCell ref="AP48:AU48"/>
    <mergeCell ref="AY37:BF37"/>
    <mergeCell ref="BK50:BP50"/>
    <mergeCell ref="E36:I36"/>
    <mergeCell ref="E43:I43"/>
    <mergeCell ref="N29:R29"/>
    <mergeCell ref="N36:R36"/>
    <mergeCell ref="N43:R43"/>
    <mergeCell ref="N50:R50"/>
    <mergeCell ref="W50:AA50"/>
    <mergeCell ref="W36:AA36"/>
    <mergeCell ref="W29:AA29"/>
    <mergeCell ref="AF29:AJ29"/>
    <mergeCell ref="AF36:AJ36"/>
    <mergeCell ref="AF50:AJ50"/>
    <mergeCell ref="BK39:BP39"/>
    <mergeCell ref="BK40:BP40"/>
    <mergeCell ref="BK41:BP41"/>
    <mergeCell ref="BK42:BP42"/>
    <mergeCell ref="BK43:BP43"/>
    <mergeCell ref="BK46:BP46"/>
    <mergeCell ref="BK47:BP47"/>
    <mergeCell ref="BK48:BP48"/>
    <mergeCell ref="BK49:BP49"/>
    <mergeCell ref="AZ39:BE39"/>
    <mergeCell ref="AZ40:BE40"/>
  </mergeCells>
  <phoneticPr fontId="2" type="noConversion"/>
  <hyperlinks>
    <hyperlink ref="C1" location="Indice!A1" display="Volver a Indice"/>
  </hyperlinks>
  <pageMargins left="0.2" right="0.27" top="1" bottom="1" header="0.14000000000000001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50"/>
  <sheetViews>
    <sheetView topLeftCell="A4" workbookViewId="0">
      <pane xSplit="3" topLeftCell="D1" activePane="topRight" state="frozen"/>
      <selection pane="topRight" activeCell="CC30" sqref="CC30"/>
    </sheetView>
  </sheetViews>
  <sheetFormatPr baseColWidth="10" defaultRowHeight="12.75"/>
  <cols>
    <col min="1" max="1" width="2.28515625" bestFit="1" customWidth="1"/>
    <col min="2" max="2" width="6.7109375" bestFit="1" customWidth="1"/>
    <col min="3" max="3" width="22.5703125" bestFit="1" customWidth="1"/>
    <col min="4" max="5" width="3" bestFit="1" customWidth="1"/>
    <col min="6" max="6" width="3.7109375" bestFit="1" customWidth="1"/>
    <col min="7" max="7" width="4" bestFit="1" customWidth="1"/>
    <col min="8" max="8" width="4" customWidth="1"/>
    <col min="9" max="11" width="4" bestFit="1" customWidth="1"/>
    <col min="12" max="13" width="3" bestFit="1" customWidth="1"/>
    <col min="14" max="15" width="3.7109375" bestFit="1" customWidth="1"/>
    <col min="16" max="16" width="4" bestFit="1" customWidth="1"/>
    <col min="17" max="17" width="4.140625" customWidth="1"/>
    <col min="18" max="20" width="4" bestFit="1" customWidth="1"/>
    <col min="21" max="21" width="4" customWidth="1"/>
    <col min="22" max="22" width="4" bestFit="1" customWidth="1"/>
    <col min="23" max="24" width="3.7109375" bestFit="1" customWidth="1"/>
    <col min="25" max="25" width="4" bestFit="1" customWidth="1"/>
    <col min="26" max="26" width="4.28515625" customWidth="1"/>
    <col min="27" max="29" width="4" bestFit="1" customWidth="1"/>
    <col min="30" max="30" width="3" bestFit="1" customWidth="1"/>
    <col min="31" max="31" width="3.7109375" bestFit="1" customWidth="1"/>
    <col min="32" max="32" width="3.42578125" bestFit="1" customWidth="1"/>
    <col min="33" max="33" width="3.7109375" bestFit="1" customWidth="1"/>
    <col min="34" max="34" width="4" bestFit="1" customWidth="1"/>
    <col min="35" max="35" width="4.7109375" customWidth="1"/>
    <col min="36" max="38" width="4" bestFit="1" customWidth="1"/>
    <col min="39" max="39" width="3.7109375" bestFit="1" customWidth="1"/>
    <col min="40" max="40" width="4" bestFit="1" customWidth="1"/>
    <col min="41" max="41" width="3.42578125" bestFit="1" customWidth="1"/>
    <col min="42" max="43" width="3.7109375" bestFit="1" customWidth="1"/>
    <col min="44" max="44" width="4" bestFit="1" customWidth="1"/>
    <col min="45" max="45" width="3.42578125" bestFit="1" customWidth="1"/>
    <col min="46" max="49" width="4" bestFit="1" customWidth="1"/>
    <col min="50" max="51" width="3" bestFit="1" customWidth="1"/>
    <col min="52" max="52" width="3.7109375" bestFit="1" customWidth="1"/>
    <col min="53" max="53" width="4" bestFit="1" customWidth="1"/>
    <col min="54" max="54" width="3.42578125" bestFit="1" customWidth="1"/>
    <col min="55" max="56" width="3" bestFit="1" customWidth="1"/>
    <col min="57" max="57" width="3.7109375" bestFit="1" customWidth="1"/>
    <col min="58" max="59" width="4" bestFit="1" customWidth="1"/>
    <col min="60" max="61" width="3" bestFit="1" customWidth="1"/>
    <col min="62" max="62" width="3.7109375" bestFit="1" customWidth="1"/>
    <col min="63" max="63" width="3.42578125" bestFit="1" customWidth="1"/>
    <col min="64" max="64" width="4" bestFit="1" customWidth="1"/>
    <col min="65" max="65" width="4.5703125" bestFit="1" customWidth="1"/>
    <col min="66" max="66" width="4" bestFit="1" customWidth="1"/>
    <col min="67" max="67" width="3" bestFit="1" customWidth="1"/>
    <col min="68" max="69" width="4" bestFit="1" customWidth="1"/>
    <col min="70" max="70" width="3.7109375" bestFit="1" customWidth="1"/>
    <col min="71" max="71" width="4" bestFit="1" customWidth="1"/>
    <col min="72" max="72" width="3" bestFit="1" customWidth="1"/>
    <col min="73" max="74" width="4" bestFit="1" customWidth="1"/>
    <col min="75" max="75" width="3.7109375" bestFit="1" customWidth="1"/>
    <col min="76" max="76" width="4" bestFit="1" customWidth="1"/>
    <col min="77" max="77" width="3" bestFit="1" customWidth="1"/>
    <col min="78" max="84" width="4" bestFit="1" customWidth="1"/>
    <col min="85" max="85" width="3.7109375" bestFit="1" customWidth="1"/>
    <col min="86" max="86" width="4" bestFit="1" customWidth="1"/>
    <col min="87" max="87" width="3.7109375" bestFit="1" customWidth="1"/>
    <col min="88" max="89" width="4" bestFit="1" customWidth="1"/>
    <col min="90" max="90" width="3.7109375" bestFit="1" customWidth="1"/>
    <col min="91" max="93" width="4" bestFit="1" customWidth="1"/>
    <col min="94" max="94" width="3" bestFit="1" customWidth="1"/>
    <col min="95" max="95" width="4.140625" bestFit="1" customWidth="1"/>
    <col min="96" max="96" width="3.42578125" bestFit="1" customWidth="1"/>
    <col min="97" max="97" width="4" bestFit="1" customWidth="1"/>
    <col min="98" max="98" width="3" bestFit="1" customWidth="1"/>
    <col min="99" max="99" width="3.7109375" bestFit="1" customWidth="1"/>
    <col min="100" max="101" width="4" bestFit="1" customWidth="1"/>
    <col min="102" max="102" width="3" bestFit="1" customWidth="1"/>
    <col min="103" max="104" width="3.7109375" bestFit="1" customWidth="1"/>
    <col min="105" max="105" width="3.42578125" bestFit="1" customWidth="1"/>
    <col min="106" max="106" width="3" bestFit="1" customWidth="1"/>
    <col min="107" max="108" width="3.7109375" bestFit="1" customWidth="1"/>
    <col min="109" max="109" width="3.42578125" bestFit="1" customWidth="1"/>
    <col min="110" max="111" width="3" bestFit="1" customWidth="1"/>
    <col min="112" max="112" width="3.7109375" bestFit="1" customWidth="1"/>
    <col min="113" max="113" width="3.42578125" bestFit="1" customWidth="1"/>
    <col min="114" max="115" width="3" bestFit="1" customWidth="1"/>
    <col min="116" max="116" width="3.7109375" bestFit="1" customWidth="1"/>
    <col min="117" max="117" width="4" bestFit="1" customWidth="1"/>
    <col min="118" max="120" width="3" bestFit="1" customWidth="1"/>
    <col min="121" max="121" width="3.7109375" bestFit="1" customWidth="1"/>
    <col min="122" max="122" width="3.42578125" bestFit="1" customWidth="1"/>
    <col min="123" max="125" width="3" bestFit="1" customWidth="1"/>
    <col min="126" max="126" width="3.7109375" bestFit="1" customWidth="1"/>
    <col min="127" max="127" width="3.42578125" bestFit="1" customWidth="1"/>
    <col min="128" max="128" width="4" bestFit="1" customWidth="1"/>
    <col min="129" max="129" width="4.5703125" bestFit="1" customWidth="1"/>
    <col min="130" max="130" width="4" bestFit="1" customWidth="1"/>
    <col min="131" max="131" width="5" bestFit="1" customWidth="1"/>
    <col min="132" max="132" width="2" bestFit="1" customWidth="1"/>
    <col min="133" max="134" width="3" bestFit="1" customWidth="1"/>
    <col min="135" max="135" width="3.7109375" bestFit="1" customWidth="1"/>
    <col min="136" max="136" width="3.42578125" bestFit="1" customWidth="1"/>
    <col min="137" max="138" width="3" bestFit="1" customWidth="1"/>
    <col min="139" max="139" width="3.7109375" bestFit="1" customWidth="1"/>
    <col min="140" max="140" width="4" bestFit="1" customWidth="1"/>
    <col min="141" max="142" width="3" bestFit="1" customWidth="1"/>
    <col min="143" max="143" width="3.7109375" bestFit="1" customWidth="1"/>
    <col min="144" max="144" width="3.42578125" bestFit="1" customWidth="1"/>
    <col min="145" max="146" width="3" bestFit="1" customWidth="1"/>
    <col min="147" max="147" width="3.7109375" bestFit="1" customWidth="1"/>
    <col min="148" max="149" width="4" bestFit="1" customWidth="1"/>
    <col min="150" max="151" width="3" bestFit="1" customWidth="1"/>
    <col min="152" max="152" width="3.7109375" bestFit="1" customWidth="1"/>
    <col min="153" max="153" width="3.42578125" bestFit="1" customWidth="1"/>
    <col min="154" max="155" width="3" bestFit="1" customWidth="1"/>
    <col min="156" max="156" width="3.7109375" bestFit="1" customWidth="1"/>
    <col min="157" max="157" width="4" bestFit="1" customWidth="1"/>
    <col min="158" max="159" width="3" bestFit="1" customWidth="1"/>
    <col min="160" max="160" width="3.7109375" bestFit="1" customWidth="1"/>
    <col min="161" max="161" width="3.42578125" bestFit="1" customWidth="1"/>
    <col min="162" max="163" width="3" bestFit="1" customWidth="1"/>
    <col min="164" max="164" width="3.7109375" bestFit="1" customWidth="1"/>
    <col min="165" max="166" width="4" bestFit="1" customWidth="1"/>
    <col min="167" max="167" width="3" bestFit="1" customWidth="1"/>
    <col min="168" max="169" width="3.7109375" bestFit="1" customWidth="1"/>
    <col min="170" max="170" width="3.42578125" bestFit="1" customWidth="1"/>
    <col min="171" max="171" width="3" bestFit="1" customWidth="1"/>
    <col min="172" max="173" width="3.7109375" bestFit="1" customWidth="1"/>
    <col min="174" max="174" width="4" bestFit="1" customWidth="1"/>
    <col min="175" max="176" width="3" bestFit="1" customWidth="1"/>
    <col min="177" max="177" width="3.7109375" bestFit="1" customWidth="1"/>
    <col min="178" max="178" width="3.42578125" bestFit="1" customWidth="1"/>
    <col min="179" max="180" width="3" bestFit="1" customWidth="1"/>
    <col min="181" max="181" width="3.7109375" bestFit="1" customWidth="1"/>
    <col min="182" max="182" width="4" bestFit="1" customWidth="1"/>
    <col min="183" max="185" width="3" bestFit="1" customWidth="1"/>
    <col min="186" max="186" width="3.7109375" bestFit="1" customWidth="1"/>
    <col min="187" max="187" width="3.42578125" bestFit="1" customWidth="1"/>
    <col min="188" max="190" width="3" bestFit="1" customWidth="1"/>
    <col min="191" max="191" width="3.7109375" bestFit="1" customWidth="1"/>
    <col min="192" max="192" width="3.42578125" bestFit="1" customWidth="1"/>
    <col min="193" max="193" width="4" bestFit="1" customWidth="1"/>
    <col min="194" max="194" width="4.5703125" bestFit="1" customWidth="1"/>
    <col min="195" max="195" width="4" bestFit="1" customWidth="1"/>
    <col min="196" max="196" width="5" bestFit="1" customWidth="1"/>
    <col min="197" max="197" width="2" bestFit="1" customWidth="1"/>
    <col min="198" max="198" width="6.5703125" bestFit="1" customWidth="1"/>
    <col min="199" max="199" width="14.140625" bestFit="1" customWidth="1"/>
  </cols>
  <sheetData>
    <row r="1" spans="1:201" ht="15">
      <c r="C1" s="13" t="s">
        <v>14</v>
      </c>
      <c r="D1" s="295" t="s">
        <v>33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P1" s="318" t="s">
        <v>34</v>
      </c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104"/>
      <c r="EC1" s="316" t="s">
        <v>35</v>
      </c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</row>
    <row r="2" spans="1:201">
      <c r="D2" s="297" t="s">
        <v>59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370" t="s">
        <v>36</v>
      </c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03" t="s">
        <v>98</v>
      </c>
      <c r="AM2" s="303"/>
      <c r="AN2" s="303"/>
      <c r="AO2" s="303"/>
      <c r="AP2" s="303"/>
      <c r="AQ2" s="303"/>
      <c r="AR2" s="303"/>
      <c r="AS2" s="303"/>
      <c r="AT2" s="299" t="s">
        <v>37</v>
      </c>
      <c r="AU2" s="299"/>
      <c r="AV2" s="299"/>
      <c r="AW2" s="299"/>
      <c r="AX2" s="104"/>
      <c r="AY2" s="104"/>
      <c r="AZ2" s="104"/>
      <c r="BA2" s="104"/>
      <c r="BB2" s="303" t="s">
        <v>38</v>
      </c>
      <c r="BC2" s="303"/>
      <c r="BD2" s="303"/>
      <c r="BE2" s="303"/>
      <c r="BF2" s="303"/>
      <c r="BG2" s="114"/>
      <c r="BH2" s="114"/>
      <c r="BI2" s="114"/>
      <c r="BJ2" s="114"/>
      <c r="BK2" s="114"/>
      <c r="BP2" s="297" t="s">
        <v>59</v>
      </c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370" t="s">
        <v>36</v>
      </c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03" t="s">
        <v>98</v>
      </c>
      <c r="CY2" s="303"/>
      <c r="CZ2" s="303"/>
      <c r="DA2" s="303"/>
      <c r="DB2" s="303"/>
      <c r="DC2" s="303"/>
      <c r="DD2" s="303"/>
      <c r="DE2" s="303"/>
      <c r="DF2" s="299" t="s">
        <v>37</v>
      </c>
      <c r="DG2" s="299"/>
      <c r="DH2" s="299"/>
      <c r="DI2" s="299"/>
      <c r="DJ2" s="104"/>
      <c r="DK2" s="104"/>
      <c r="DL2" s="104"/>
      <c r="DM2" s="104"/>
      <c r="DN2" s="303" t="s">
        <v>38</v>
      </c>
      <c r="DO2" s="303"/>
      <c r="DP2" s="303"/>
      <c r="DQ2" s="303"/>
      <c r="DR2" s="303"/>
      <c r="DS2" s="114"/>
      <c r="DT2" s="114"/>
      <c r="DU2" s="114"/>
      <c r="DV2" s="114"/>
      <c r="DW2" s="114"/>
      <c r="EB2" s="104"/>
      <c r="EC2" s="297" t="s">
        <v>59</v>
      </c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370" t="s">
        <v>36</v>
      </c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03" t="s">
        <v>98</v>
      </c>
      <c r="FL2" s="303"/>
      <c r="FM2" s="303"/>
      <c r="FN2" s="303"/>
      <c r="FO2" s="303"/>
      <c r="FP2" s="303"/>
      <c r="FQ2" s="303"/>
      <c r="FR2" s="303"/>
      <c r="FS2" s="299" t="s">
        <v>37</v>
      </c>
      <c r="FT2" s="299"/>
      <c r="FU2" s="299"/>
      <c r="FV2" s="299"/>
      <c r="FW2" s="104"/>
      <c r="FX2" s="104"/>
      <c r="FY2" s="104"/>
      <c r="FZ2" s="104"/>
      <c r="GA2" s="303" t="s">
        <v>38</v>
      </c>
      <c r="GB2" s="303"/>
      <c r="GC2" s="303"/>
      <c r="GD2" s="303"/>
      <c r="GE2" s="303"/>
      <c r="GF2" s="114"/>
      <c r="GG2" s="114"/>
      <c r="GH2" s="114"/>
      <c r="GI2" s="114"/>
      <c r="GJ2" s="114"/>
    </row>
    <row r="3" spans="1:201" s="104" customFormat="1">
      <c r="A3" s="27"/>
      <c r="B3" s="27"/>
      <c r="C3" s="27"/>
      <c r="D3" s="5">
        <v>15</v>
      </c>
      <c r="E3" s="5">
        <v>15</v>
      </c>
      <c r="F3" s="5">
        <v>15</v>
      </c>
      <c r="G3" s="180">
        <f>SUM(D3:F3)</f>
        <v>45</v>
      </c>
      <c r="H3" s="84">
        <v>3</v>
      </c>
      <c r="I3" s="84">
        <v>1</v>
      </c>
      <c r="J3" s="84">
        <v>1</v>
      </c>
      <c r="K3" s="115">
        <v>75</v>
      </c>
      <c r="L3" s="25">
        <v>15</v>
      </c>
      <c r="M3" s="25">
        <v>15</v>
      </c>
      <c r="N3" s="26">
        <v>15</v>
      </c>
      <c r="O3" s="182">
        <f>L3+M3+N3</f>
        <v>45</v>
      </c>
      <c r="P3" s="26">
        <v>3</v>
      </c>
      <c r="Q3" s="26">
        <v>1</v>
      </c>
      <c r="R3" s="26">
        <v>1</v>
      </c>
      <c r="S3" s="116">
        <v>75</v>
      </c>
      <c r="T3" s="22">
        <v>150</v>
      </c>
      <c r="U3" s="27">
        <v>15</v>
      </c>
      <c r="V3" s="27">
        <v>15</v>
      </c>
      <c r="W3" s="27">
        <v>15</v>
      </c>
      <c r="X3" s="184">
        <f>W3+V3+U3</f>
        <v>45</v>
      </c>
      <c r="Y3" s="25">
        <v>4</v>
      </c>
      <c r="Z3" s="25">
        <v>3</v>
      </c>
      <c r="AA3" s="25">
        <v>1</v>
      </c>
      <c r="AB3" s="117">
        <v>120</v>
      </c>
      <c r="AC3" s="27">
        <v>15</v>
      </c>
      <c r="AD3" s="27">
        <v>15</v>
      </c>
      <c r="AE3" s="27">
        <v>15</v>
      </c>
      <c r="AF3" s="184">
        <f>AE3+AD3+AC3</f>
        <v>45</v>
      </c>
      <c r="AG3" s="25">
        <v>4</v>
      </c>
      <c r="AH3" s="25">
        <v>3</v>
      </c>
      <c r="AI3" s="25">
        <v>1</v>
      </c>
      <c r="AJ3" s="117">
        <v>120</v>
      </c>
      <c r="AK3" s="24">
        <v>240</v>
      </c>
      <c r="AL3" s="27">
        <v>15</v>
      </c>
      <c r="AM3" s="27">
        <v>15</v>
      </c>
      <c r="AN3" s="27">
        <v>15</v>
      </c>
      <c r="AO3" s="184">
        <f>AN3+AM3+AL3</f>
        <v>45</v>
      </c>
      <c r="AP3" s="25">
        <v>2</v>
      </c>
      <c r="AQ3" s="25">
        <v>2</v>
      </c>
      <c r="AR3" s="25">
        <v>1</v>
      </c>
      <c r="AS3" s="117">
        <v>75</v>
      </c>
      <c r="AT3" s="27">
        <v>15</v>
      </c>
      <c r="AU3" s="27">
        <v>15</v>
      </c>
      <c r="AV3" s="27">
        <v>15</v>
      </c>
      <c r="AW3" s="184">
        <f>AV3+AU3+AT3</f>
        <v>45</v>
      </c>
      <c r="AX3" s="25">
        <v>1</v>
      </c>
      <c r="AY3" s="25">
        <v>1</v>
      </c>
      <c r="AZ3" s="25">
        <v>1</v>
      </c>
      <c r="BA3" s="117">
        <v>45</v>
      </c>
      <c r="BB3" s="27">
        <v>15</v>
      </c>
      <c r="BC3" s="27">
        <v>0</v>
      </c>
      <c r="BD3" s="27">
        <v>0</v>
      </c>
      <c r="BE3" s="27">
        <v>15</v>
      </c>
      <c r="BF3" s="184">
        <f>BE3+BD3+BC3+BB3</f>
        <v>30</v>
      </c>
      <c r="BG3" s="25">
        <v>2</v>
      </c>
      <c r="BH3" s="25">
        <v>0</v>
      </c>
      <c r="BI3" s="25">
        <v>0</v>
      </c>
      <c r="BJ3" s="25">
        <v>1</v>
      </c>
      <c r="BK3" s="117">
        <v>45</v>
      </c>
      <c r="BL3" s="29">
        <f>K3+S3+AB3+AJ3+AS3+BA3+BK3</f>
        <v>555</v>
      </c>
      <c r="BM3" s="27" t="s">
        <v>18</v>
      </c>
      <c r="BN3" s="29">
        <f>BL3</f>
        <v>555</v>
      </c>
      <c r="BO3" s="27"/>
      <c r="BP3" s="5">
        <v>15</v>
      </c>
      <c r="BQ3" s="5">
        <v>15</v>
      </c>
      <c r="BR3" s="5">
        <v>15</v>
      </c>
      <c r="BS3" s="180">
        <f>SUM(BP3:BR3)</f>
        <v>45</v>
      </c>
      <c r="BT3" s="84">
        <v>3</v>
      </c>
      <c r="BU3" s="84">
        <v>1</v>
      </c>
      <c r="BV3" s="84">
        <v>1</v>
      </c>
      <c r="BW3" s="115">
        <v>75</v>
      </c>
      <c r="BX3" s="25">
        <v>15</v>
      </c>
      <c r="BY3" s="25">
        <v>15</v>
      </c>
      <c r="BZ3" s="26">
        <v>15</v>
      </c>
      <c r="CA3" s="182">
        <f>BX3+BY3+BZ3</f>
        <v>45</v>
      </c>
      <c r="CB3" s="26">
        <v>3</v>
      </c>
      <c r="CC3" s="26">
        <v>1</v>
      </c>
      <c r="CD3" s="26">
        <v>1</v>
      </c>
      <c r="CE3" s="116">
        <v>75</v>
      </c>
      <c r="CF3" s="22">
        <v>150</v>
      </c>
      <c r="CG3" s="27">
        <v>15</v>
      </c>
      <c r="CH3" s="27">
        <v>15</v>
      </c>
      <c r="CI3" s="27">
        <v>15</v>
      </c>
      <c r="CJ3" s="184">
        <f>CI3+CH3+CG3</f>
        <v>45</v>
      </c>
      <c r="CK3" s="25">
        <v>4</v>
      </c>
      <c r="CL3" s="25">
        <v>3</v>
      </c>
      <c r="CM3" s="25">
        <v>1</v>
      </c>
      <c r="CN3" s="117">
        <v>120</v>
      </c>
      <c r="CO3" s="27">
        <v>15</v>
      </c>
      <c r="CP3" s="27">
        <v>15</v>
      </c>
      <c r="CQ3" s="27">
        <v>15</v>
      </c>
      <c r="CR3" s="184">
        <f>CQ3+CP3+CO3</f>
        <v>45</v>
      </c>
      <c r="CS3" s="25">
        <v>4</v>
      </c>
      <c r="CT3" s="25">
        <v>3</v>
      </c>
      <c r="CU3" s="25">
        <v>1</v>
      </c>
      <c r="CV3" s="117">
        <v>120</v>
      </c>
      <c r="CW3" s="24">
        <v>240</v>
      </c>
      <c r="CX3" s="27">
        <v>15</v>
      </c>
      <c r="CY3" s="27">
        <v>15</v>
      </c>
      <c r="CZ3" s="27">
        <v>15</v>
      </c>
      <c r="DA3" s="184">
        <f>CZ3+CY3+CX3</f>
        <v>45</v>
      </c>
      <c r="DB3" s="25">
        <v>2</v>
      </c>
      <c r="DC3" s="25">
        <v>2</v>
      </c>
      <c r="DD3" s="25">
        <v>1</v>
      </c>
      <c r="DE3" s="117">
        <v>75</v>
      </c>
      <c r="DF3" s="27">
        <v>15</v>
      </c>
      <c r="DG3" s="27">
        <v>15</v>
      </c>
      <c r="DH3" s="27">
        <v>15</v>
      </c>
      <c r="DI3" s="184">
        <f>DH3+DG3+DF3</f>
        <v>45</v>
      </c>
      <c r="DJ3" s="25">
        <v>1</v>
      </c>
      <c r="DK3" s="25">
        <v>1</v>
      </c>
      <c r="DL3" s="25">
        <v>1</v>
      </c>
      <c r="DM3" s="117">
        <v>45</v>
      </c>
      <c r="DN3" s="27">
        <v>15</v>
      </c>
      <c r="DO3" s="27">
        <v>0</v>
      </c>
      <c r="DP3" s="27">
        <v>0</v>
      </c>
      <c r="DQ3" s="27">
        <v>15</v>
      </c>
      <c r="DR3" s="184">
        <f>DQ3+DP3+DO3+DN3</f>
        <v>30</v>
      </c>
      <c r="DS3" s="25">
        <v>2</v>
      </c>
      <c r="DT3" s="25">
        <v>0</v>
      </c>
      <c r="DU3" s="25">
        <v>0</v>
      </c>
      <c r="DV3" s="25">
        <v>1</v>
      </c>
      <c r="DW3" s="117">
        <v>45</v>
      </c>
      <c r="DX3" s="29">
        <f>BW3+CE3+CN3+CV3+DE3+DM3+DW3</f>
        <v>555</v>
      </c>
      <c r="DY3" s="27" t="s">
        <v>18</v>
      </c>
      <c r="DZ3" s="29">
        <f>DX3</f>
        <v>555</v>
      </c>
      <c r="EA3" s="118">
        <v>1110</v>
      </c>
      <c r="EB3" s="27"/>
      <c r="EC3" s="5">
        <v>20</v>
      </c>
      <c r="ED3" s="5">
        <v>20</v>
      </c>
      <c r="EE3" s="5">
        <v>20</v>
      </c>
      <c r="EF3" s="180">
        <f>SUM(EC3:EE3)</f>
        <v>60</v>
      </c>
      <c r="EG3" s="84">
        <v>3</v>
      </c>
      <c r="EH3" s="84">
        <v>1</v>
      </c>
      <c r="EI3" s="84">
        <v>1</v>
      </c>
      <c r="EJ3" s="115">
        <v>100</v>
      </c>
      <c r="EK3" s="25">
        <v>20</v>
      </c>
      <c r="EL3" s="25">
        <v>20</v>
      </c>
      <c r="EM3" s="26">
        <v>20</v>
      </c>
      <c r="EN3" s="182">
        <f>EK3+EL3+EM3</f>
        <v>60</v>
      </c>
      <c r="EO3" s="26">
        <v>3</v>
      </c>
      <c r="EP3" s="26">
        <v>1</v>
      </c>
      <c r="EQ3" s="26">
        <v>1</v>
      </c>
      <c r="ER3" s="116">
        <v>100</v>
      </c>
      <c r="ES3" s="22">
        <v>200</v>
      </c>
      <c r="ET3" s="25">
        <v>20</v>
      </c>
      <c r="EU3" s="25">
        <v>20</v>
      </c>
      <c r="EV3" s="26">
        <v>20</v>
      </c>
      <c r="EW3" s="184">
        <f>EV3+EU3+ET3</f>
        <v>60</v>
      </c>
      <c r="EX3" s="25">
        <v>4</v>
      </c>
      <c r="EY3" s="25">
        <v>3</v>
      </c>
      <c r="EZ3" s="25">
        <v>1</v>
      </c>
      <c r="FA3" s="117">
        <v>160</v>
      </c>
      <c r="FB3" s="25">
        <v>20</v>
      </c>
      <c r="FC3" s="25">
        <v>20</v>
      </c>
      <c r="FD3" s="26">
        <v>20</v>
      </c>
      <c r="FE3" s="184">
        <f>FD3+FC3+FB3</f>
        <v>60</v>
      </c>
      <c r="FF3" s="25">
        <v>4</v>
      </c>
      <c r="FG3" s="25">
        <v>3</v>
      </c>
      <c r="FH3" s="25">
        <v>1</v>
      </c>
      <c r="FI3" s="117">
        <v>160</v>
      </c>
      <c r="FJ3" s="24">
        <v>320</v>
      </c>
      <c r="FK3" s="25">
        <v>20</v>
      </c>
      <c r="FL3" s="25">
        <v>20</v>
      </c>
      <c r="FM3" s="26">
        <v>20</v>
      </c>
      <c r="FN3" s="184">
        <f>FM3+FL3+FK3</f>
        <v>60</v>
      </c>
      <c r="FO3" s="25">
        <v>2</v>
      </c>
      <c r="FP3" s="25">
        <v>2</v>
      </c>
      <c r="FQ3" s="25">
        <v>1</v>
      </c>
      <c r="FR3" s="117">
        <v>100</v>
      </c>
      <c r="FS3" s="25">
        <v>20</v>
      </c>
      <c r="FT3" s="25">
        <v>20</v>
      </c>
      <c r="FU3" s="26">
        <v>20</v>
      </c>
      <c r="FV3" s="184">
        <f>FU3+FT3+FS3</f>
        <v>60</v>
      </c>
      <c r="FW3" s="25">
        <v>1</v>
      </c>
      <c r="FX3" s="25">
        <v>1</v>
      </c>
      <c r="FY3" s="25">
        <v>1</v>
      </c>
      <c r="FZ3" s="117">
        <v>60</v>
      </c>
      <c r="GA3" s="27">
        <v>20</v>
      </c>
      <c r="GB3" s="27">
        <v>0</v>
      </c>
      <c r="GC3" s="27">
        <v>0</v>
      </c>
      <c r="GD3" s="27">
        <v>20</v>
      </c>
      <c r="GE3" s="184">
        <f>GD3+GC3+GB3+GA3</f>
        <v>40</v>
      </c>
      <c r="GF3" s="25">
        <v>2</v>
      </c>
      <c r="GG3" s="25">
        <v>0</v>
      </c>
      <c r="GH3" s="25">
        <v>0</v>
      </c>
      <c r="GI3" s="25">
        <v>1</v>
      </c>
      <c r="GJ3" s="117">
        <v>60</v>
      </c>
      <c r="GK3" s="29">
        <f>EJ3+ER3+FA3+FI3+FR3+FZ3+GJ3</f>
        <v>740</v>
      </c>
      <c r="GL3" s="27" t="s">
        <v>18</v>
      </c>
      <c r="GM3" s="29">
        <f>GK3</f>
        <v>740</v>
      </c>
      <c r="GN3" s="5">
        <v>1850</v>
      </c>
      <c r="GO3" s="5"/>
      <c r="GP3" s="27" t="s">
        <v>24</v>
      </c>
    </row>
    <row r="4" spans="1:201" s="4" customFormat="1">
      <c r="D4" s="308" t="s">
        <v>100</v>
      </c>
      <c r="E4" s="308"/>
      <c r="F4" s="308"/>
      <c r="G4" s="308"/>
      <c r="H4" s="308"/>
      <c r="I4" s="308"/>
      <c r="J4" s="308"/>
      <c r="K4" s="308"/>
      <c r="L4" s="301" t="s">
        <v>101</v>
      </c>
      <c r="M4" s="301"/>
      <c r="N4" s="301"/>
      <c r="O4" s="301"/>
      <c r="P4" s="190"/>
      <c r="Q4" s="190"/>
      <c r="R4" s="190"/>
      <c r="S4" s="190"/>
      <c r="T4" s="24" t="s">
        <v>21</v>
      </c>
      <c r="U4" s="308" t="s">
        <v>102</v>
      </c>
      <c r="V4" s="308"/>
      <c r="W4" s="308"/>
      <c r="X4" s="308"/>
      <c r="Y4" s="308"/>
      <c r="Z4" s="308"/>
      <c r="AA4" s="308"/>
      <c r="AB4" s="308"/>
      <c r="AC4" s="317" t="s">
        <v>103</v>
      </c>
      <c r="AD4" s="317"/>
      <c r="AE4" s="317"/>
      <c r="AF4" s="317"/>
      <c r="AG4" s="317"/>
      <c r="AH4" s="317"/>
      <c r="AI4" s="317"/>
      <c r="AJ4" s="317"/>
      <c r="AK4" s="24" t="s">
        <v>21</v>
      </c>
      <c r="AL4" s="305" t="s">
        <v>104</v>
      </c>
      <c r="AM4" s="305"/>
      <c r="AN4" s="305"/>
      <c r="AO4" s="305"/>
      <c r="AP4" s="305"/>
      <c r="AQ4" s="305"/>
      <c r="AR4" s="305"/>
      <c r="AS4" s="305"/>
      <c r="AT4" s="304" t="s">
        <v>96</v>
      </c>
      <c r="AU4" s="304"/>
      <c r="AV4" s="304"/>
      <c r="AW4" s="304"/>
      <c r="AX4" s="304"/>
      <c r="AY4" s="304"/>
      <c r="AZ4" s="304"/>
      <c r="BA4" s="304"/>
      <c r="BB4" s="305" t="s">
        <v>105</v>
      </c>
      <c r="BC4" s="305"/>
      <c r="BD4" s="305"/>
      <c r="BE4" s="305"/>
      <c r="BF4" s="305"/>
      <c r="BG4" s="305"/>
      <c r="BH4" s="305"/>
      <c r="BI4" s="305"/>
      <c r="BJ4" s="305"/>
      <c r="BK4" s="305"/>
      <c r="BL4" s="29" t="s">
        <v>19</v>
      </c>
      <c r="BM4" s="7"/>
      <c r="BN4" s="7"/>
      <c r="BO4" s="7"/>
      <c r="BP4" s="308" t="s">
        <v>100</v>
      </c>
      <c r="BQ4" s="308"/>
      <c r="BR4" s="308"/>
      <c r="BS4" s="308"/>
      <c r="BT4" s="308"/>
      <c r="BU4" s="308"/>
      <c r="BV4" s="308"/>
      <c r="BW4" s="308"/>
      <c r="BX4" s="301" t="s">
        <v>101</v>
      </c>
      <c r="BY4" s="301"/>
      <c r="BZ4" s="301"/>
      <c r="CA4" s="301"/>
      <c r="CB4" s="190"/>
      <c r="CC4" s="190"/>
      <c r="CD4" s="190"/>
      <c r="CE4" s="190"/>
      <c r="CF4" s="24" t="s">
        <v>21</v>
      </c>
      <c r="CG4" s="308" t="s">
        <v>102</v>
      </c>
      <c r="CH4" s="308"/>
      <c r="CI4" s="308"/>
      <c r="CJ4" s="308"/>
      <c r="CK4" s="308"/>
      <c r="CL4" s="308"/>
      <c r="CM4" s="308"/>
      <c r="CN4" s="308"/>
      <c r="CO4" s="317" t="s">
        <v>103</v>
      </c>
      <c r="CP4" s="317"/>
      <c r="CQ4" s="317"/>
      <c r="CR4" s="317"/>
      <c r="CS4" s="317"/>
      <c r="CT4" s="317"/>
      <c r="CU4" s="317"/>
      <c r="CV4" s="317"/>
      <c r="CW4" s="24" t="s">
        <v>21</v>
      </c>
      <c r="CX4" s="305" t="s">
        <v>104</v>
      </c>
      <c r="CY4" s="305"/>
      <c r="CZ4" s="305"/>
      <c r="DA4" s="305"/>
      <c r="DB4" s="305"/>
      <c r="DC4" s="305"/>
      <c r="DD4" s="305"/>
      <c r="DE4" s="305"/>
      <c r="DF4" s="304" t="s">
        <v>96</v>
      </c>
      <c r="DG4" s="304"/>
      <c r="DH4" s="304"/>
      <c r="DI4" s="304"/>
      <c r="DJ4" s="304"/>
      <c r="DK4" s="304"/>
      <c r="DL4" s="304"/>
      <c r="DM4" s="304"/>
      <c r="DN4" s="305" t="s">
        <v>105</v>
      </c>
      <c r="DO4" s="305"/>
      <c r="DP4" s="305"/>
      <c r="DQ4" s="305"/>
      <c r="DR4" s="305"/>
      <c r="DS4" s="305"/>
      <c r="DT4" s="305"/>
      <c r="DU4" s="305"/>
      <c r="DV4" s="305"/>
      <c r="DW4" s="305"/>
      <c r="DX4" s="29" t="s">
        <v>19</v>
      </c>
      <c r="DY4" s="7"/>
      <c r="DZ4" s="7"/>
      <c r="EA4" s="30" t="s">
        <v>19</v>
      </c>
      <c r="EB4" s="7"/>
      <c r="EC4" s="308" t="s">
        <v>100</v>
      </c>
      <c r="ED4" s="308"/>
      <c r="EE4" s="308"/>
      <c r="EF4" s="308"/>
      <c r="EG4" s="308"/>
      <c r="EH4" s="308"/>
      <c r="EI4" s="308"/>
      <c r="EJ4" s="308"/>
      <c r="EK4" s="301" t="s">
        <v>101</v>
      </c>
      <c r="EL4" s="301"/>
      <c r="EM4" s="301"/>
      <c r="EN4" s="301"/>
      <c r="EO4" s="190"/>
      <c r="EP4" s="190"/>
      <c r="EQ4" s="190"/>
      <c r="ER4" s="190"/>
      <c r="ES4" s="24" t="s">
        <v>21</v>
      </c>
      <c r="ET4" s="308" t="s">
        <v>102</v>
      </c>
      <c r="EU4" s="308"/>
      <c r="EV4" s="308"/>
      <c r="EW4" s="308"/>
      <c r="EX4" s="308"/>
      <c r="EY4" s="308"/>
      <c r="EZ4" s="308"/>
      <c r="FA4" s="308"/>
      <c r="FB4" s="317" t="s">
        <v>103</v>
      </c>
      <c r="FC4" s="317"/>
      <c r="FD4" s="317"/>
      <c r="FE4" s="317"/>
      <c r="FF4" s="317"/>
      <c r="FG4" s="317"/>
      <c r="FH4" s="317"/>
      <c r="FI4" s="317"/>
      <c r="FJ4" s="24" t="s">
        <v>21</v>
      </c>
      <c r="FK4" s="305" t="s">
        <v>104</v>
      </c>
      <c r="FL4" s="305"/>
      <c r="FM4" s="305"/>
      <c r="FN4" s="305"/>
      <c r="FO4" s="305"/>
      <c r="FP4" s="305"/>
      <c r="FQ4" s="305"/>
      <c r="FR4" s="305"/>
      <c r="FS4" s="304" t="s">
        <v>96</v>
      </c>
      <c r="FT4" s="304"/>
      <c r="FU4" s="304"/>
      <c r="FV4" s="304"/>
      <c r="FW4" s="304"/>
      <c r="FX4" s="304"/>
      <c r="FY4" s="304"/>
      <c r="FZ4" s="304"/>
      <c r="GA4" s="305" t="s">
        <v>105</v>
      </c>
      <c r="GB4" s="305"/>
      <c r="GC4" s="305"/>
      <c r="GD4" s="305"/>
      <c r="GE4" s="305"/>
      <c r="GF4" s="305"/>
      <c r="GG4" s="305"/>
      <c r="GH4" s="305"/>
      <c r="GI4" s="305"/>
      <c r="GJ4" s="305"/>
      <c r="GK4" s="29" t="s">
        <v>19</v>
      </c>
      <c r="GL4" s="7"/>
      <c r="GM4" s="7"/>
      <c r="GN4" s="30" t="s">
        <v>19</v>
      </c>
      <c r="GP4" s="7"/>
    </row>
    <row r="5" spans="1:201" s="6" customFormat="1">
      <c r="A5" s="6" t="s">
        <v>0</v>
      </c>
      <c r="B5" s="6" t="s">
        <v>23</v>
      </c>
      <c r="C5" s="6" t="s">
        <v>1</v>
      </c>
      <c r="D5" s="12" t="s">
        <v>2</v>
      </c>
      <c r="E5" s="6" t="s">
        <v>3</v>
      </c>
      <c r="F5" s="6" t="s">
        <v>8</v>
      </c>
      <c r="G5" s="12" t="s">
        <v>4</v>
      </c>
      <c r="H5" s="12" t="s">
        <v>2</v>
      </c>
      <c r="I5" s="6" t="s">
        <v>3</v>
      </c>
      <c r="J5" s="6" t="s">
        <v>8</v>
      </c>
      <c r="K5" s="12" t="s">
        <v>4</v>
      </c>
      <c r="L5" s="12" t="s">
        <v>2</v>
      </c>
      <c r="M5" s="12" t="s">
        <v>3</v>
      </c>
      <c r="N5" s="12" t="s">
        <v>8</v>
      </c>
      <c r="O5" s="8" t="s">
        <v>4</v>
      </c>
      <c r="P5" s="12" t="s">
        <v>2</v>
      </c>
      <c r="Q5" s="6" t="s">
        <v>3</v>
      </c>
      <c r="R5" s="6" t="s">
        <v>8</v>
      </c>
      <c r="S5" s="12" t="s">
        <v>4</v>
      </c>
      <c r="T5" s="21"/>
      <c r="U5" s="6" t="s">
        <v>5</v>
      </c>
      <c r="V5" s="6" t="s">
        <v>6</v>
      </c>
      <c r="W5" s="6" t="s">
        <v>8</v>
      </c>
      <c r="X5" s="12" t="s">
        <v>4</v>
      </c>
      <c r="Y5" s="6" t="s">
        <v>5</v>
      </c>
      <c r="Z5" s="6" t="s">
        <v>6</v>
      </c>
      <c r="AA5" s="6" t="s">
        <v>8</v>
      </c>
      <c r="AB5" s="12" t="s">
        <v>4</v>
      </c>
      <c r="AC5" s="8" t="s">
        <v>5</v>
      </c>
      <c r="AD5" s="6" t="s">
        <v>6</v>
      </c>
      <c r="AE5" s="6" t="s">
        <v>8</v>
      </c>
      <c r="AF5" s="8" t="s">
        <v>4</v>
      </c>
      <c r="AG5" s="6" t="s">
        <v>5</v>
      </c>
      <c r="AH5" s="6" t="s">
        <v>6</v>
      </c>
      <c r="AI5" s="6" t="s">
        <v>8</v>
      </c>
      <c r="AJ5" s="12" t="s">
        <v>4</v>
      </c>
      <c r="AK5" s="24"/>
      <c r="AL5" s="6" t="s">
        <v>7</v>
      </c>
      <c r="AM5" s="6" t="s">
        <v>91</v>
      </c>
      <c r="AN5" s="6" t="s">
        <v>8</v>
      </c>
      <c r="AO5" s="12" t="s">
        <v>4</v>
      </c>
      <c r="AP5" s="6" t="s">
        <v>7</v>
      </c>
      <c r="AQ5" s="6" t="s">
        <v>91</v>
      </c>
      <c r="AR5" s="6" t="s">
        <v>8</v>
      </c>
      <c r="AS5" s="12" t="s">
        <v>4</v>
      </c>
      <c r="AT5" s="6" t="s">
        <v>15</v>
      </c>
      <c r="AU5" s="6" t="s">
        <v>16</v>
      </c>
      <c r="AV5" s="6" t="s">
        <v>8</v>
      </c>
      <c r="AW5" s="12" t="s">
        <v>4</v>
      </c>
      <c r="AX5" s="6" t="s">
        <v>15</v>
      </c>
      <c r="AY5" s="6" t="s">
        <v>16</v>
      </c>
      <c r="AZ5" s="6" t="s">
        <v>8</v>
      </c>
      <c r="BA5" s="12" t="s">
        <v>4</v>
      </c>
      <c r="BB5" s="6" t="s">
        <v>2</v>
      </c>
      <c r="BC5" s="6" t="s">
        <v>3</v>
      </c>
      <c r="BD5" s="6" t="s">
        <v>17</v>
      </c>
      <c r="BE5" s="6" t="s">
        <v>8</v>
      </c>
      <c r="BF5" s="12" t="s">
        <v>4</v>
      </c>
      <c r="BG5" s="6" t="s">
        <v>2</v>
      </c>
      <c r="BH5" s="6" t="s">
        <v>3</v>
      </c>
      <c r="BI5" s="6" t="s">
        <v>17</v>
      </c>
      <c r="BJ5" s="6" t="s">
        <v>8</v>
      </c>
      <c r="BK5" s="12" t="s">
        <v>4</v>
      </c>
      <c r="BL5" s="29"/>
      <c r="BM5" s="6" t="s">
        <v>18</v>
      </c>
      <c r="BN5" s="6" t="s">
        <v>22</v>
      </c>
      <c r="BP5" s="12" t="s">
        <v>2</v>
      </c>
      <c r="BQ5" s="6" t="s">
        <v>3</v>
      </c>
      <c r="BR5" s="6" t="s">
        <v>8</v>
      </c>
      <c r="BS5" s="12" t="s">
        <v>4</v>
      </c>
      <c r="BT5" s="12" t="s">
        <v>2</v>
      </c>
      <c r="BU5" s="6" t="s">
        <v>3</v>
      </c>
      <c r="BV5" s="6" t="s">
        <v>8</v>
      </c>
      <c r="BW5" s="12" t="s">
        <v>4</v>
      </c>
      <c r="BX5" s="12" t="s">
        <v>2</v>
      </c>
      <c r="BY5" s="12" t="s">
        <v>3</v>
      </c>
      <c r="BZ5" s="12" t="s">
        <v>8</v>
      </c>
      <c r="CA5" s="8" t="s">
        <v>4</v>
      </c>
      <c r="CB5" s="12" t="s">
        <v>2</v>
      </c>
      <c r="CC5" s="6" t="s">
        <v>3</v>
      </c>
      <c r="CD5" s="6" t="s">
        <v>8</v>
      </c>
      <c r="CE5" s="12" t="s">
        <v>4</v>
      </c>
      <c r="CF5" s="21"/>
      <c r="CG5" s="6" t="s">
        <v>5</v>
      </c>
      <c r="CH5" s="6" t="s">
        <v>6</v>
      </c>
      <c r="CI5" s="6" t="s">
        <v>8</v>
      </c>
      <c r="CJ5" s="12" t="s">
        <v>4</v>
      </c>
      <c r="CK5" s="6" t="s">
        <v>5</v>
      </c>
      <c r="CL5" s="6" t="s">
        <v>6</v>
      </c>
      <c r="CM5" s="6" t="s">
        <v>8</v>
      </c>
      <c r="CN5" s="12" t="s">
        <v>4</v>
      </c>
      <c r="CO5" s="8" t="s">
        <v>5</v>
      </c>
      <c r="CP5" s="6" t="s">
        <v>6</v>
      </c>
      <c r="CQ5" s="6" t="s">
        <v>8</v>
      </c>
      <c r="CR5" s="8" t="s">
        <v>4</v>
      </c>
      <c r="CS5" s="6" t="s">
        <v>5</v>
      </c>
      <c r="CT5" s="6" t="s">
        <v>6</v>
      </c>
      <c r="CU5" s="6" t="s">
        <v>8</v>
      </c>
      <c r="CV5" s="12" t="s">
        <v>4</v>
      </c>
      <c r="CW5" s="24"/>
      <c r="CX5" s="6" t="s">
        <v>7</v>
      </c>
      <c r="CY5" s="6" t="s">
        <v>91</v>
      </c>
      <c r="CZ5" s="6" t="s">
        <v>8</v>
      </c>
      <c r="DA5" s="12" t="s">
        <v>4</v>
      </c>
      <c r="DB5" s="6" t="s">
        <v>7</v>
      </c>
      <c r="DC5" s="6" t="s">
        <v>91</v>
      </c>
      <c r="DD5" s="6" t="s">
        <v>8</v>
      </c>
      <c r="DE5" s="12" t="s">
        <v>4</v>
      </c>
      <c r="DF5" s="6" t="s">
        <v>15</v>
      </c>
      <c r="DG5" s="6" t="s">
        <v>16</v>
      </c>
      <c r="DH5" s="6" t="s">
        <v>8</v>
      </c>
      <c r="DI5" s="12" t="s">
        <v>4</v>
      </c>
      <c r="DJ5" s="6" t="s">
        <v>15</v>
      </c>
      <c r="DK5" s="6" t="s">
        <v>16</v>
      </c>
      <c r="DL5" s="6" t="s">
        <v>8</v>
      </c>
      <c r="DM5" s="12" t="s">
        <v>4</v>
      </c>
      <c r="DN5" s="6" t="s">
        <v>2</v>
      </c>
      <c r="DO5" s="6" t="s">
        <v>3</v>
      </c>
      <c r="DP5" s="6" t="s">
        <v>17</v>
      </c>
      <c r="DQ5" s="6" t="s">
        <v>8</v>
      </c>
      <c r="DR5" s="12" t="s">
        <v>4</v>
      </c>
      <c r="DS5" s="6" t="s">
        <v>2</v>
      </c>
      <c r="DT5" s="6" t="s">
        <v>3</v>
      </c>
      <c r="DU5" s="6" t="s">
        <v>17</v>
      </c>
      <c r="DV5" s="6" t="s">
        <v>8</v>
      </c>
      <c r="DW5" s="12" t="s">
        <v>4</v>
      </c>
      <c r="DX5" s="29"/>
      <c r="DY5" s="6" t="s">
        <v>18</v>
      </c>
      <c r="DZ5" s="6" t="s">
        <v>22</v>
      </c>
      <c r="EC5" s="12" t="s">
        <v>2</v>
      </c>
      <c r="ED5" s="6" t="s">
        <v>3</v>
      </c>
      <c r="EE5" s="6" t="s">
        <v>8</v>
      </c>
      <c r="EF5" s="12" t="s">
        <v>4</v>
      </c>
      <c r="EG5" s="12" t="s">
        <v>2</v>
      </c>
      <c r="EH5" s="6" t="s">
        <v>3</v>
      </c>
      <c r="EI5" s="6" t="s">
        <v>8</v>
      </c>
      <c r="EJ5" s="12" t="s">
        <v>4</v>
      </c>
      <c r="EK5" s="12" t="s">
        <v>2</v>
      </c>
      <c r="EL5" s="12" t="s">
        <v>3</v>
      </c>
      <c r="EM5" s="12" t="s">
        <v>8</v>
      </c>
      <c r="EN5" s="8" t="s">
        <v>4</v>
      </c>
      <c r="EO5" s="12" t="s">
        <v>2</v>
      </c>
      <c r="EP5" s="6" t="s">
        <v>3</v>
      </c>
      <c r="EQ5" s="6" t="s">
        <v>8</v>
      </c>
      <c r="ER5" s="12" t="s">
        <v>4</v>
      </c>
      <c r="ES5" s="21"/>
      <c r="ET5" s="6" t="s">
        <v>5</v>
      </c>
      <c r="EU5" s="6" t="s">
        <v>6</v>
      </c>
      <c r="EV5" s="6" t="s">
        <v>8</v>
      </c>
      <c r="EW5" s="12" t="s">
        <v>4</v>
      </c>
      <c r="EX5" s="6" t="s">
        <v>5</v>
      </c>
      <c r="EY5" s="6" t="s">
        <v>6</v>
      </c>
      <c r="EZ5" s="6" t="s">
        <v>8</v>
      </c>
      <c r="FA5" s="12" t="s">
        <v>4</v>
      </c>
      <c r="FB5" s="8" t="s">
        <v>5</v>
      </c>
      <c r="FC5" s="6" t="s">
        <v>6</v>
      </c>
      <c r="FD5" s="6" t="s">
        <v>8</v>
      </c>
      <c r="FE5" s="8" t="s">
        <v>4</v>
      </c>
      <c r="FF5" s="6" t="s">
        <v>5</v>
      </c>
      <c r="FG5" s="6" t="s">
        <v>6</v>
      </c>
      <c r="FH5" s="6" t="s">
        <v>8</v>
      </c>
      <c r="FI5" s="12" t="s">
        <v>4</v>
      </c>
      <c r="FJ5" s="24"/>
      <c r="FK5" s="6" t="s">
        <v>7</v>
      </c>
      <c r="FL5" s="6" t="s">
        <v>91</v>
      </c>
      <c r="FM5" s="6" t="s">
        <v>8</v>
      </c>
      <c r="FN5" s="12" t="s">
        <v>4</v>
      </c>
      <c r="FO5" s="6" t="s">
        <v>7</v>
      </c>
      <c r="FP5" s="6" t="s">
        <v>91</v>
      </c>
      <c r="FQ5" s="6" t="s">
        <v>8</v>
      </c>
      <c r="FR5" s="12" t="s">
        <v>4</v>
      </c>
      <c r="FS5" s="6" t="s">
        <v>15</v>
      </c>
      <c r="FT5" s="6" t="s">
        <v>16</v>
      </c>
      <c r="FU5" s="6" t="s">
        <v>8</v>
      </c>
      <c r="FV5" s="12" t="s">
        <v>4</v>
      </c>
      <c r="FW5" s="6" t="s">
        <v>15</v>
      </c>
      <c r="FX5" s="6" t="s">
        <v>16</v>
      </c>
      <c r="FY5" s="6" t="s">
        <v>8</v>
      </c>
      <c r="FZ5" s="12" t="s">
        <v>4</v>
      </c>
      <c r="GA5" s="6" t="s">
        <v>2</v>
      </c>
      <c r="GB5" s="6" t="s">
        <v>3</v>
      </c>
      <c r="GC5" s="6" t="s">
        <v>17</v>
      </c>
      <c r="GD5" s="6" t="s">
        <v>8</v>
      </c>
      <c r="GE5" s="12" t="s">
        <v>4</v>
      </c>
      <c r="GF5" s="6" t="s">
        <v>2</v>
      </c>
      <c r="GG5" s="6" t="s">
        <v>3</v>
      </c>
      <c r="GH5" s="6" t="s">
        <v>17</v>
      </c>
      <c r="GI5" s="6" t="s">
        <v>8</v>
      </c>
      <c r="GJ5" s="12" t="s">
        <v>4</v>
      </c>
      <c r="GK5" s="29"/>
      <c r="GL5" s="6" t="s">
        <v>18</v>
      </c>
      <c r="GM5" s="6" t="s">
        <v>22</v>
      </c>
    </row>
    <row r="6" spans="1:201">
      <c r="A6" s="6">
        <v>1</v>
      </c>
      <c r="B6" s="31">
        <f>GN6</f>
        <v>1714</v>
      </c>
      <c r="C6" s="17" t="s">
        <v>45</v>
      </c>
      <c r="D6" s="186">
        <v>13</v>
      </c>
      <c r="E6" s="186">
        <v>13</v>
      </c>
      <c r="F6" s="186">
        <v>13</v>
      </c>
      <c r="G6" s="181">
        <f>SUM(D6:F6)</f>
        <v>39</v>
      </c>
      <c r="H6" s="3">
        <f>D6*H3</f>
        <v>39</v>
      </c>
      <c r="I6" s="3">
        <f>E6*I3</f>
        <v>13</v>
      </c>
      <c r="J6" s="3">
        <f>F6*J3</f>
        <v>13</v>
      </c>
      <c r="K6" s="119">
        <f>SUM(H6:J6)</f>
        <v>65</v>
      </c>
      <c r="L6" s="186">
        <v>14</v>
      </c>
      <c r="M6" s="186">
        <v>14</v>
      </c>
      <c r="N6" s="186">
        <v>13</v>
      </c>
      <c r="O6" s="183">
        <f>N6+M6+L6</f>
        <v>41</v>
      </c>
      <c r="P6" s="3">
        <f>L6*P3</f>
        <v>42</v>
      </c>
      <c r="Q6" s="3">
        <f>M6*Q3</f>
        <v>14</v>
      </c>
      <c r="R6" s="3">
        <f>N6*R3</f>
        <v>13</v>
      </c>
      <c r="S6" s="120">
        <f>R6+Q6+P6</f>
        <v>69</v>
      </c>
      <c r="T6" s="23">
        <f>K6+S6</f>
        <v>134</v>
      </c>
      <c r="U6" s="186">
        <v>13</v>
      </c>
      <c r="V6" s="186">
        <v>14</v>
      </c>
      <c r="W6" s="186">
        <v>13</v>
      </c>
      <c r="X6" s="185">
        <f>U6+V6+W6</f>
        <v>40</v>
      </c>
      <c r="Y6" s="3">
        <f>U6*Y3</f>
        <v>52</v>
      </c>
      <c r="Z6" s="3">
        <f>V6*Z3</f>
        <v>42</v>
      </c>
      <c r="AA6" s="3">
        <f>W6*AA3</f>
        <v>13</v>
      </c>
      <c r="AB6" s="121">
        <f>Y6+Z6+AA6</f>
        <v>107</v>
      </c>
      <c r="AC6" s="186">
        <v>14</v>
      </c>
      <c r="AD6" s="186">
        <v>14</v>
      </c>
      <c r="AE6" s="186">
        <v>14</v>
      </c>
      <c r="AF6" s="183">
        <f>AC6+AD6+AE6</f>
        <v>42</v>
      </c>
      <c r="AG6" s="3">
        <f>AC6*AG3</f>
        <v>56</v>
      </c>
      <c r="AH6" s="3">
        <f>AD6*AH3</f>
        <v>42</v>
      </c>
      <c r="AI6" s="3">
        <f>AE6*AI3</f>
        <v>14</v>
      </c>
      <c r="AJ6" s="121">
        <f>AG6+AH6+AI6</f>
        <v>112</v>
      </c>
      <c r="AK6" s="23">
        <f>AB6+AJ6</f>
        <v>219</v>
      </c>
      <c r="AL6" s="186">
        <v>11</v>
      </c>
      <c r="AM6" s="186">
        <v>11</v>
      </c>
      <c r="AN6" s="186">
        <v>12</v>
      </c>
      <c r="AO6" s="185">
        <f>AL6+AM6+AN6</f>
        <v>34</v>
      </c>
      <c r="AP6" s="3">
        <f>AL6*AP3</f>
        <v>22</v>
      </c>
      <c r="AQ6" s="3">
        <f>AM6*AQ3</f>
        <v>22</v>
      </c>
      <c r="AR6" s="3">
        <f>AN6*AR3</f>
        <v>12</v>
      </c>
      <c r="AS6" s="121">
        <f>AP6+AQ6+AR6</f>
        <v>56</v>
      </c>
      <c r="AT6" s="186">
        <v>13</v>
      </c>
      <c r="AU6" s="186">
        <v>13</v>
      </c>
      <c r="AV6" s="186">
        <v>11</v>
      </c>
      <c r="AW6" s="185">
        <f>AT6+AU6+AV6</f>
        <v>37</v>
      </c>
      <c r="AX6" s="193">
        <f>AT6*AX3</f>
        <v>13</v>
      </c>
      <c r="AY6" s="193">
        <f>AU6*AY3</f>
        <v>13</v>
      </c>
      <c r="AZ6" s="193">
        <f>AV6*AZ3</f>
        <v>11</v>
      </c>
      <c r="BA6" s="121">
        <f>AX6+AY6+AZ6</f>
        <v>37</v>
      </c>
      <c r="BB6" s="186">
        <v>13</v>
      </c>
      <c r="BC6" s="139">
        <v>0</v>
      </c>
      <c r="BD6" s="139">
        <v>0</v>
      </c>
      <c r="BE6" s="186">
        <v>12</v>
      </c>
      <c r="BF6" s="185">
        <f>SUM(BB6:BE6)</f>
        <v>25</v>
      </c>
      <c r="BG6" s="3">
        <f>BB6*BG3</f>
        <v>26</v>
      </c>
      <c r="BH6" s="105">
        <f>BC6*BH3</f>
        <v>0</v>
      </c>
      <c r="BI6" s="105">
        <f>BD6*BI3</f>
        <v>0</v>
      </c>
      <c r="BJ6" s="3">
        <f>BE6*BJ3</f>
        <v>12</v>
      </c>
      <c r="BK6" s="121">
        <f>BG6+BH6+BI6+BJ6</f>
        <v>38</v>
      </c>
      <c r="BL6" s="29">
        <f>K6+S6+AB6+AJ6+AS6+BA6+BK6</f>
        <v>484</v>
      </c>
      <c r="BM6" s="38">
        <v>0</v>
      </c>
      <c r="BN6" s="122">
        <f>BL6-BM6</f>
        <v>484</v>
      </c>
      <c r="BO6" s="6">
        <v>1</v>
      </c>
      <c r="BP6" s="186">
        <v>15</v>
      </c>
      <c r="BQ6" s="186">
        <v>14</v>
      </c>
      <c r="BR6" s="186">
        <v>15</v>
      </c>
      <c r="BS6" s="181">
        <f>SUM(BP6:BR6)</f>
        <v>44</v>
      </c>
      <c r="BT6" s="3">
        <f>BP6*BT3</f>
        <v>45</v>
      </c>
      <c r="BU6" s="3">
        <f>BQ6*BU3</f>
        <v>14</v>
      </c>
      <c r="BV6" s="3">
        <f>BR6*BV3</f>
        <v>15</v>
      </c>
      <c r="BW6" s="119">
        <f>SUM(BT6:BV6)</f>
        <v>74</v>
      </c>
      <c r="BX6" s="186">
        <v>15</v>
      </c>
      <c r="BY6" s="186">
        <v>14</v>
      </c>
      <c r="BZ6" s="186">
        <v>14</v>
      </c>
      <c r="CA6" s="183">
        <f>BZ6+BY6+BX6</f>
        <v>43</v>
      </c>
      <c r="CB6" s="3">
        <f>BX6*CB3</f>
        <v>45</v>
      </c>
      <c r="CC6" s="3">
        <f>BY6*CC3</f>
        <v>14</v>
      </c>
      <c r="CD6" s="3">
        <f>BZ6*CD3</f>
        <v>14</v>
      </c>
      <c r="CE6" s="120">
        <f>CD6+CC6+CB6</f>
        <v>73</v>
      </c>
      <c r="CF6" s="23">
        <f>BW6+CE6</f>
        <v>147</v>
      </c>
      <c r="CG6" s="186">
        <v>14</v>
      </c>
      <c r="CH6" s="186">
        <v>14</v>
      </c>
      <c r="CI6" s="186">
        <v>14</v>
      </c>
      <c r="CJ6" s="185">
        <f>CG6+CH6+CI6</f>
        <v>42</v>
      </c>
      <c r="CK6" s="3">
        <f>CG6*CK3</f>
        <v>56</v>
      </c>
      <c r="CL6" s="3">
        <f>CH6*CL3</f>
        <v>42</v>
      </c>
      <c r="CM6" s="3">
        <f>CI6*CM3</f>
        <v>14</v>
      </c>
      <c r="CN6" s="121">
        <f>CK6+CL6+CM6</f>
        <v>112</v>
      </c>
      <c r="CO6" s="186">
        <v>14</v>
      </c>
      <c r="CP6" s="186">
        <v>14</v>
      </c>
      <c r="CQ6" s="186">
        <v>15</v>
      </c>
      <c r="CR6" s="183">
        <f>CO6+CP6+CQ6</f>
        <v>43</v>
      </c>
      <c r="CS6" s="3">
        <f>CO6*CS3</f>
        <v>56</v>
      </c>
      <c r="CT6" s="3">
        <f>CP6*CT3</f>
        <v>42</v>
      </c>
      <c r="CU6" s="3">
        <f>CQ6*CU3</f>
        <v>15</v>
      </c>
      <c r="CV6" s="121">
        <f>CS6+CT6+CU6</f>
        <v>113</v>
      </c>
      <c r="CW6" s="23">
        <f>CN6+CV6</f>
        <v>225</v>
      </c>
      <c r="CX6" s="186">
        <v>14</v>
      </c>
      <c r="CY6" s="186">
        <v>14</v>
      </c>
      <c r="CZ6" s="186">
        <v>14</v>
      </c>
      <c r="DA6" s="185">
        <f>CX6+CY6+CZ6</f>
        <v>42</v>
      </c>
      <c r="DB6" s="3">
        <f>CX6*DB3</f>
        <v>28</v>
      </c>
      <c r="DC6" s="3">
        <f>CY6*DC3</f>
        <v>28</v>
      </c>
      <c r="DD6" s="3">
        <f>CZ6*DD3</f>
        <v>14</v>
      </c>
      <c r="DE6" s="121">
        <f>DB6+DC6+DD6</f>
        <v>70</v>
      </c>
      <c r="DF6" s="186">
        <v>13</v>
      </c>
      <c r="DG6" s="186">
        <v>13</v>
      </c>
      <c r="DH6" s="186">
        <v>14</v>
      </c>
      <c r="DI6" s="185">
        <f>DF6+DG6+DH6</f>
        <v>40</v>
      </c>
      <c r="DJ6" s="193">
        <f>DF6*DJ3</f>
        <v>13</v>
      </c>
      <c r="DK6" s="193">
        <f>DG6*DK3</f>
        <v>13</v>
      </c>
      <c r="DL6" s="193">
        <f>DH6*DL3</f>
        <v>14</v>
      </c>
      <c r="DM6" s="121">
        <f>DJ6+DK6+DL6</f>
        <v>40</v>
      </c>
      <c r="DN6" s="186">
        <v>15</v>
      </c>
      <c r="DO6" s="139">
        <v>0</v>
      </c>
      <c r="DP6" s="139">
        <v>0</v>
      </c>
      <c r="DQ6" s="186">
        <v>14</v>
      </c>
      <c r="DR6" s="185">
        <f>SUM(DN6:DQ6)</f>
        <v>29</v>
      </c>
      <c r="DS6" s="3">
        <f>DN6*DS3</f>
        <v>30</v>
      </c>
      <c r="DT6" s="105">
        <f>DO6*DT3</f>
        <v>0</v>
      </c>
      <c r="DU6" s="105">
        <f>DP6*DU3</f>
        <v>0</v>
      </c>
      <c r="DV6" s="3">
        <f>DQ6*DV3</f>
        <v>14</v>
      </c>
      <c r="DW6" s="121">
        <f>DS6+DT6+DU6+DV6</f>
        <v>44</v>
      </c>
      <c r="DX6" s="29">
        <f>BW6+CE6+CN6+CV6+DE6+DM6+DW6</f>
        <v>526</v>
      </c>
      <c r="DY6" s="38">
        <v>0</v>
      </c>
      <c r="DZ6" s="122">
        <f>DX6-DY6</f>
        <v>526</v>
      </c>
      <c r="EA6" s="118">
        <f>DZ6+BN6</f>
        <v>1010</v>
      </c>
      <c r="EB6" s="123">
        <v>1</v>
      </c>
      <c r="EC6" s="186">
        <v>20</v>
      </c>
      <c r="ED6" s="186">
        <v>20</v>
      </c>
      <c r="EE6" s="186">
        <v>20</v>
      </c>
      <c r="EF6" s="181">
        <f>SUM(EC6:EE6)</f>
        <v>60</v>
      </c>
      <c r="EG6" s="3">
        <f>EC6*EG3</f>
        <v>60</v>
      </c>
      <c r="EH6" s="3">
        <f>ED6*EH3</f>
        <v>20</v>
      </c>
      <c r="EI6" s="3">
        <f>EE6*EI3</f>
        <v>20</v>
      </c>
      <c r="EJ6" s="119">
        <f>SUM(EG6:EI6)</f>
        <v>100</v>
      </c>
      <c r="EK6" s="186">
        <v>18</v>
      </c>
      <c r="EL6" s="186">
        <v>18</v>
      </c>
      <c r="EM6" s="186">
        <v>18</v>
      </c>
      <c r="EN6" s="183">
        <f>EM6+EL6+EK6</f>
        <v>54</v>
      </c>
      <c r="EO6" s="3">
        <f>EK6*EO3</f>
        <v>54</v>
      </c>
      <c r="EP6" s="3">
        <f>EL6*EP3</f>
        <v>18</v>
      </c>
      <c r="EQ6" s="3">
        <f>EM6*EQ3</f>
        <v>18</v>
      </c>
      <c r="ER6" s="120">
        <f>EQ6+EP6+EO6</f>
        <v>90</v>
      </c>
      <c r="ES6" s="23">
        <f>EJ6+ER6</f>
        <v>190</v>
      </c>
      <c r="ET6" s="186">
        <v>19</v>
      </c>
      <c r="EU6" s="186">
        <v>20</v>
      </c>
      <c r="EV6" s="186">
        <v>19</v>
      </c>
      <c r="EW6" s="185">
        <f>ET6+EU6+EV6</f>
        <v>58</v>
      </c>
      <c r="EX6" s="3">
        <f>ET6*EX3</f>
        <v>76</v>
      </c>
      <c r="EY6" s="3">
        <f>EU6*EY3</f>
        <v>60</v>
      </c>
      <c r="EZ6" s="3">
        <f>EV6*EZ3</f>
        <v>19</v>
      </c>
      <c r="FA6" s="121">
        <f>EX6+EY6+EZ6</f>
        <v>155</v>
      </c>
      <c r="FB6" s="186">
        <v>19</v>
      </c>
      <c r="FC6" s="186">
        <v>19</v>
      </c>
      <c r="FD6" s="186">
        <v>19</v>
      </c>
      <c r="FE6" s="183">
        <f>FB6+FC6+FD6</f>
        <v>57</v>
      </c>
      <c r="FF6" s="3">
        <f>FB6*FF3</f>
        <v>76</v>
      </c>
      <c r="FG6" s="3">
        <f>FC6*FG3</f>
        <v>57</v>
      </c>
      <c r="FH6" s="3">
        <f>FD6*FH3</f>
        <v>19</v>
      </c>
      <c r="FI6" s="121">
        <f>FF6+FG6+FH6</f>
        <v>152</v>
      </c>
      <c r="FJ6" s="23">
        <f>FA6+FI6</f>
        <v>307</v>
      </c>
      <c r="FK6" s="186">
        <v>18</v>
      </c>
      <c r="FL6" s="186">
        <v>18</v>
      </c>
      <c r="FM6" s="186">
        <v>19</v>
      </c>
      <c r="FN6" s="185">
        <f>FK6+FL6+FM6</f>
        <v>55</v>
      </c>
      <c r="FO6" s="3">
        <f>FK6*FO3</f>
        <v>36</v>
      </c>
      <c r="FP6" s="3">
        <f>FL6*FP3</f>
        <v>36</v>
      </c>
      <c r="FQ6" s="3">
        <f>FM6*FQ3</f>
        <v>19</v>
      </c>
      <c r="FR6" s="121">
        <f>FO6+FP6+FQ6</f>
        <v>91</v>
      </c>
      <c r="FS6" s="186">
        <v>19</v>
      </c>
      <c r="FT6" s="186">
        <v>19</v>
      </c>
      <c r="FU6" s="186">
        <v>18</v>
      </c>
      <c r="FV6" s="185">
        <f>FS6+FT6+FU6</f>
        <v>56</v>
      </c>
      <c r="FW6" s="193">
        <f>FS6*FW3</f>
        <v>19</v>
      </c>
      <c r="FX6" s="193">
        <f>FT6*FX3</f>
        <v>19</v>
      </c>
      <c r="FY6" s="193">
        <f>FU6*FY3</f>
        <v>18</v>
      </c>
      <c r="FZ6" s="121">
        <f>FW6+FX6+FY6</f>
        <v>56</v>
      </c>
      <c r="GA6" s="186">
        <v>20</v>
      </c>
      <c r="GB6" s="109">
        <v>0</v>
      </c>
      <c r="GC6" s="109">
        <v>0</v>
      </c>
      <c r="GD6" s="186">
        <v>20</v>
      </c>
      <c r="GE6" s="185">
        <f>SUM(GA6:GD6)</f>
        <v>40</v>
      </c>
      <c r="GF6" s="3">
        <f>GA6*GF3</f>
        <v>40</v>
      </c>
      <c r="GG6" s="105">
        <f>GB6*GG3</f>
        <v>0</v>
      </c>
      <c r="GH6" s="105">
        <f>GC6*GH3</f>
        <v>0</v>
      </c>
      <c r="GI6" s="3">
        <f>GD6*GI3</f>
        <v>20</v>
      </c>
      <c r="GJ6" s="121">
        <f>GF6+GG6+GH6+GI6</f>
        <v>60</v>
      </c>
      <c r="GK6" s="29">
        <f>EJ6+ER6+FA6+FI6+FR6+FZ6+GJ6</f>
        <v>704</v>
      </c>
      <c r="GL6" s="38">
        <v>0</v>
      </c>
      <c r="GM6" s="122">
        <f>GK6-GL6</f>
        <v>704</v>
      </c>
      <c r="GN6" s="118">
        <f>GM6+EA6</f>
        <v>1714</v>
      </c>
      <c r="GO6" s="6">
        <v>1</v>
      </c>
      <c r="GP6" s="28">
        <f>GN6/1850*100</f>
        <v>92.648648648648646</v>
      </c>
      <c r="GQ6" s="17" t="s">
        <v>45</v>
      </c>
      <c r="GR6">
        <v>92.65</v>
      </c>
    </row>
    <row r="7" spans="1:201">
      <c r="A7" s="6">
        <v>2</v>
      </c>
      <c r="B7" s="31">
        <f>GN7</f>
        <v>1694</v>
      </c>
      <c r="C7" s="17" t="s">
        <v>121</v>
      </c>
      <c r="D7" s="186">
        <v>12</v>
      </c>
      <c r="E7" s="186">
        <v>10</v>
      </c>
      <c r="F7" s="186">
        <v>12</v>
      </c>
      <c r="G7" s="181">
        <f>SUM(D7:F7)</f>
        <v>34</v>
      </c>
      <c r="H7" s="3">
        <f>D7*H3</f>
        <v>36</v>
      </c>
      <c r="I7" s="3">
        <f>E7*I3</f>
        <v>10</v>
      </c>
      <c r="J7" s="3">
        <f>F7*J3</f>
        <v>12</v>
      </c>
      <c r="K7" s="119">
        <f>SUM(H7:J7)</f>
        <v>58</v>
      </c>
      <c r="L7" s="186">
        <v>11</v>
      </c>
      <c r="M7" s="186">
        <v>11</v>
      </c>
      <c r="N7" s="186">
        <v>12</v>
      </c>
      <c r="O7" s="183">
        <f>N7+M7+L7</f>
        <v>34</v>
      </c>
      <c r="P7" s="3">
        <f>L7*P3</f>
        <v>33</v>
      </c>
      <c r="Q7" s="3">
        <f>M7*Q3</f>
        <v>11</v>
      </c>
      <c r="R7" s="3">
        <f>N7*R3</f>
        <v>12</v>
      </c>
      <c r="S7" s="120">
        <f>R7+Q7+P7</f>
        <v>56</v>
      </c>
      <c r="T7" s="23">
        <f>K7+S7</f>
        <v>114</v>
      </c>
      <c r="U7" s="186">
        <v>14</v>
      </c>
      <c r="V7" s="186">
        <v>14</v>
      </c>
      <c r="W7" s="186">
        <v>13</v>
      </c>
      <c r="X7" s="185">
        <f>U7+V7+W7</f>
        <v>41</v>
      </c>
      <c r="Y7" s="3">
        <f>U7*Y3</f>
        <v>56</v>
      </c>
      <c r="Z7" s="3">
        <f>V7*Z3</f>
        <v>42</v>
      </c>
      <c r="AA7" s="3">
        <f>W7*AA3</f>
        <v>13</v>
      </c>
      <c r="AB7" s="121">
        <f>Y7+Z7+AA7</f>
        <v>111</v>
      </c>
      <c r="AC7" s="186">
        <v>13</v>
      </c>
      <c r="AD7" s="186">
        <v>13</v>
      </c>
      <c r="AE7" s="186">
        <v>13</v>
      </c>
      <c r="AF7" s="183">
        <f>AC7+AD7+AE7</f>
        <v>39</v>
      </c>
      <c r="AG7" s="3">
        <f>AC7*AG3</f>
        <v>52</v>
      </c>
      <c r="AH7" s="3">
        <f>AD7*AH3</f>
        <v>39</v>
      </c>
      <c r="AI7" s="3">
        <f>AE7*AI3</f>
        <v>13</v>
      </c>
      <c r="AJ7" s="121">
        <f>AG7+AH7+AI7</f>
        <v>104</v>
      </c>
      <c r="AK7" s="23">
        <f>AB7+AJ7</f>
        <v>215</v>
      </c>
      <c r="AL7" s="186">
        <v>12</v>
      </c>
      <c r="AM7" s="186">
        <v>12</v>
      </c>
      <c r="AN7" s="186">
        <v>12</v>
      </c>
      <c r="AO7" s="185">
        <f>AL7+AM7+AN7</f>
        <v>36</v>
      </c>
      <c r="AP7" s="3">
        <f>AL7*AP3</f>
        <v>24</v>
      </c>
      <c r="AQ7" s="3">
        <f>AM7*AQ3</f>
        <v>24</v>
      </c>
      <c r="AR7" s="3">
        <f>AN7*AR3</f>
        <v>12</v>
      </c>
      <c r="AS7" s="121">
        <f>AP7+AQ7+AR7</f>
        <v>60</v>
      </c>
      <c r="AT7" s="186">
        <v>12</v>
      </c>
      <c r="AU7" s="186">
        <v>12</v>
      </c>
      <c r="AV7" s="186">
        <v>12</v>
      </c>
      <c r="AW7" s="185">
        <f>AT7+AU7+AV7</f>
        <v>36</v>
      </c>
      <c r="AX7" s="193">
        <f>AT7*AX3</f>
        <v>12</v>
      </c>
      <c r="AY7" s="193">
        <f>AU7*AY3</f>
        <v>12</v>
      </c>
      <c r="AZ7" s="193">
        <f>AV7*AZ3</f>
        <v>12</v>
      </c>
      <c r="BA7" s="121">
        <f>AX7+AY7+AZ7</f>
        <v>36</v>
      </c>
      <c r="BB7" s="186">
        <v>12</v>
      </c>
      <c r="BC7" s="139">
        <v>0</v>
      </c>
      <c r="BD7" s="139">
        <v>0</v>
      </c>
      <c r="BE7" s="186">
        <v>12</v>
      </c>
      <c r="BF7" s="185">
        <f>SUM(BB7:BE7)</f>
        <v>24</v>
      </c>
      <c r="BG7" s="3">
        <f>BB7*BG3</f>
        <v>24</v>
      </c>
      <c r="BH7" s="105">
        <f>BC7*BH3</f>
        <v>0</v>
      </c>
      <c r="BI7" s="105">
        <f>BD7*BI3</f>
        <v>0</v>
      </c>
      <c r="BJ7" s="3">
        <f>BE7*BJ3</f>
        <v>12</v>
      </c>
      <c r="BK7" s="121">
        <f>BG7+BH7+BI7+BJ7</f>
        <v>36</v>
      </c>
      <c r="BL7" s="29">
        <f>K7+S7+AB7+AJ7+AS7+BA7+BK7</f>
        <v>461</v>
      </c>
      <c r="BM7" s="38">
        <v>0</v>
      </c>
      <c r="BN7" s="122">
        <f>BL7-BM7</f>
        <v>461</v>
      </c>
      <c r="BO7" s="6">
        <v>2</v>
      </c>
      <c r="BP7" s="186">
        <v>13</v>
      </c>
      <c r="BQ7" s="186">
        <v>12</v>
      </c>
      <c r="BR7" s="186">
        <v>14</v>
      </c>
      <c r="BS7" s="181">
        <f>SUM(BP7:BR7)</f>
        <v>39</v>
      </c>
      <c r="BT7" s="3">
        <f>BP7*BT3</f>
        <v>39</v>
      </c>
      <c r="BU7" s="3">
        <f>BQ7*BU3</f>
        <v>12</v>
      </c>
      <c r="BV7" s="3">
        <f>BR7*BV3</f>
        <v>14</v>
      </c>
      <c r="BW7" s="119">
        <f>SUM(BT7:BV7)</f>
        <v>65</v>
      </c>
      <c r="BX7" s="186">
        <v>13</v>
      </c>
      <c r="BY7" s="186">
        <v>12</v>
      </c>
      <c r="BZ7" s="186">
        <v>13</v>
      </c>
      <c r="CA7" s="183">
        <f>BZ7+BY7+BX7</f>
        <v>38</v>
      </c>
      <c r="CB7" s="3">
        <f>BX7*CB3</f>
        <v>39</v>
      </c>
      <c r="CC7" s="3">
        <f>BY7*CC3</f>
        <v>12</v>
      </c>
      <c r="CD7" s="3">
        <f>BZ7*CD3</f>
        <v>13</v>
      </c>
      <c r="CE7" s="120">
        <f>CD7+CC7+CB7</f>
        <v>64</v>
      </c>
      <c r="CF7" s="23">
        <f>BW7+CE7</f>
        <v>129</v>
      </c>
      <c r="CG7" s="186">
        <v>15</v>
      </c>
      <c r="CH7" s="186">
        <v>14</v>
      </c>
      <c r="CI7" s="186">
        <v>14</v>
      </c>
      <c r="CJ7" s="185">
        <f>CG7+CH7+CI7</f>
        <v>43</v>
      </c>
      <c r="CK7" s="3">
        <f>CG7*CK3</f>
        <v>60</v>
      </c>
      <c r="CL7" s="3">
        <f>CH7*CL3</f>
        <v>42</v>
      </c>
      <c r="CM7" s="3">
        <f>CI7*CM3</f>
        <v>14</v>
      </c>
      <c r="CN7" s="121">
        <f>CK7+CL7+CM7</f>
        <v>116</v>
      </c>
      <c r="CO7" s="186">
        <v>15</v>
      </c>
      <c r="CP7" s="186">
        <v>15</v>
      </c>
      <c r="CQ7" s="186">
        <v>14</v>
      </c>
      <c r="CR7" s="183">
        <f>CO7+CP7+CQ7</f>
        <v>44</v>
      </c>
      <c r="CS7" s="3">
        <f>CO7*CS3</f>
        <v>60</v>
      </c>
      <c r="CT7" s="3">
        <f>CP7*CT3</f>
        <v>45</v>
      </c>
      <c r="CU7" s="3">
        <f>CQ7*CU3</f>
        <v>14</v>
      </c>
      <c r="CV7" s="121">
        <f>CS7+CT7+CU7</f>
        <v>119</v>
      </c>
      <c r="CW7" s="23">
        <f>CN7+CV7</f>
        <v>235</v>
      </c>
      <c r="CX7" s="186">
        <v>14</v>
      </c>
      <c r="CY7" s="186">
        <v>14</v>
      </c>
      <c r="CZ7" s="186">
        <v>14</v>
      </c>
      <c r="DA7" s="185">
        <f>CX7+CY7+CZ7</f>
        <v>42</v>
      </c>
      <c r="DB7" s="3">
        <f>CX7*DB3</f>
        <v>28</v>
      </c>
      <c r="DC7" s="3">
        <f>CY7*DC3</f>
        <v>28</v>
      </c>
      <c r="DD7" s="3">
        <f>CZ7*DD3</f>
        <v>14</v>
      </c>
      <c r="DE7" s="121">
        <f>DB7+DC7+DD7</f>
        <v>70</v>
      </c>
      <c r="DF7" s="186">
        <v>13</v>
      </c>
      <c r="DG7" s="186">
        <v>13</v>
      </c>
      <c r="DH7" s="186">
        <v>14</v>
      </c>
      <c r="DI7" s="185">
        <f>DF7+DG7+DH7</f>
        <v>40</v>
      </c>
      <c r="DJ7" s="193">
        <f>DF7*DJ3</f>
        <v>13</v>
      </c>
      <c r="DK7" s="193">
        <f>DG7*DK3</f>
        <v>13</v>
      </c>
      <c r="DL7" s="193">
        <f>DH7*DL3</f>
        <v>14</v>
      </c>
      <c r="DM7" s="121">
        <f>DJ7+DK7+DL7</f>
        <v>40</v>
      </c>
      <c r="DN7" s="186">
        <v>15</v>
      </c>
      <c r="DO7" s="139">
        <v>0</v>
      </c>
      <c r="DP7" s="139">
        <v>0</v>
      </c>
      <c r="DQ7" s="186">
        <v>15</v>
      </c>
      <c r="DR7" s="185">
        <f>SUM(DN7:DQ7)</f>
        <v>30</v>
      </c>
      <c r="DS7" s="3">
        <f>DN7*DS3</f>
        <v>30</v>
      </c>
      <c r="DT7" s="105">
        <f>DO7*DT3</f>
        <v>0</v>
      </c>
      <c r="DU7" s="105">
        <f>DP7*DU3</f>
        <v>0</v>
      </c>
      <c r="DV7" s="3">
        <f>DQ7*DV3</f>
        <v>15</v>
      </c>
      <c r="DW7" s="121">
        <f>DS7+DT7+DU7+DV7</f>
        <v>45</v>
      </c>
      <c r="DX7" s="29">
        <f>BW7+CE7+CN7+CV7+DE7+DM7+DW7</f>
        <v>519</v>
      </c>
      <c r="DY7" s="38">
        <v>0</v>
      </c>
      <c r="DZ7" s="122">
        <f>DX7-DY7</f>
        <v>519</v>
      </c>
      <c r="EA7" s="118">
        <f>DZ7+BN7</f>
        <v>980</v>
      </c>
      <c r="EB7" s="123">
        <v>2</v>
      </c>
      <c r="EC7" s="186">
        <v>18</v>
      </c>
      <c r="ED7" s="186">
        <v>19</v>
      </c>
      <c r="EE7" s="186">
        <v>19</v>
      </c>
      <c r="EF7" s="181">
        <f>SUM(EC7:EE7)</f>
        <v>56</v>
      </c>
      <c r="EG7" s="3">
        <f>EC7*EG3</f>
        <v>54</v>
      </c>
      <c r="EH7" s="3">
        <f>ED7*EH3</f>
        <v>19</v>
      </c>
      <c r="EI7" s="3">
        <f>EE7*EI3</f>
        <v>19</v>
      </c>
      <c r="EJ7" s="119">
        <f>SUM(EG7:EI7)</f>
        <v>92</v>
      </c>
      <c r="EK7" s="186">
        <v>19</v>
      </c>
      <c r="EL7" s="186">
        <v>18</v>
      </c>
      <c r="EM7" s="186">
        <v>18</v>
      </c>
      <c r="EN7" s="183">
        <f>EM7+EL7+EK7</f>
        <v>55</v>
      </c>
      <c r="EO7" s="3">
        <f>EK7*EO3</f>
        <v>57</v>
      </c>
      <c r="EP7" s="3">
        <f>EL7*EP3</f>
        <v>18</v>
      </c>
      <c r="EQ7" s="3">
        <f>EM7*EQ3</f>
        <v>18</v>
      </c>
      <c r="ER7" s="120">
        <f>EQ7+EP7+EO7</f>
        <v>93</v>
      </c>
      <c r="ES7" s="23">
        <f>EJ7+ER7</f>
        <v>185</v>
      </c>
      <c r="ET7" s="186">
        <v>20</v>
      </c>
      <c r="EU7" s="186">
        <v>20</v>
      </c>
      <c r="EV7" s="186">
        <v>20</v>
      </c>
      <c r="EW7" s="185">
        <f>ET7+EU7+EV7</f>
        <v>60</v>
      </c>
      <c r="EX7" s="3">
        <f>ET7*EX3</f>
        <v>80</v>
      </c>
      <c r="EY7" s="3">
        <f>EU7*EY3</f>
        <v>60</v>
      </c>
      <c r="EZ7" s="3">
        <f>EV7*EZ3</f>
        <v>20</v>
      </c>
      <c r="FA7" s="121">
        <f>EX7+EY7+EZ7</f>
        <v>160</v>
      </c>
      <c r="FB7" s="186">
        <v>20</v>
      </c>
      <c r="FC7" s="186">
        <v>20</v>
      </c>
      <c r="FD7" s="186">
        <v>20</v>
      </c>
      <c r="FE7" s="183">
        <f>FB7+FC7+FD7</f>
        <v>60</v>
      </c>
      <c r="FF7" s="3">
        <f>FB7*FF3</f>
        <v>80</v>
      </c>
      <c r="FG7" s="3">
        <f>FC7*FG3</f>
        <v>60</v>
      </c>
      <c r="FH7" s="3">
        <f>FD7*FH3</f>
        <v>20</v>
      </c>
      <c r="FI7" s="121">
        <f>FF7+FG7+FH7</f>
        <v>160</v>
      </c>
      <c r="FJ7" s="23">
        <f>FA7+FI7</f>
        <v>320</v>
      </c>
      <c r="FK7" s="186">
        <v>19</v>
      </c>
      <c r="FL7" s="186">
        <v>18</v>
      </c>
      <c r="FM7" s="186">
        <v>19</v>
      </c>
      <c r="FN7" s="185">
        <f>FK7+FL7+FM7</f>
        <v>56</v>
      </c>
      <c r="FO7" s="3">
        <f>FK7*FO3</f>
        <v>38</v>
      </c>
      <c r="FP7" s="3">
        <f>FL7*FP3</f>
        <v>36</v>
      </c>
      <c r="FQ7" s="3">
        <f>FM7*FQ3</f>
        <v>19</v>
      </c>
      <c r="FR7" s="121">
        <f>FO7+FP7+FQ7</f>
        <v>93</v>
      </c>
      <c r="FS7" s="186">
        <v>19</v>
      </c>
      <c r="FT7" s="186">
        <v>19</v>
      </c>
      <c r="FU7" s="186">
        <v>20</v>
      </c>
      <c r="FV7" s="185">
        <f>FS7+FT7+FU7</f>
        <v>58</v>
      </c>
      <c r="FW7" s="193">
        <f>FS7*FW3</f>
        <v>19</v>
      </c>
      <c r="FX7" s="193">
        <f>FT7*FX3</f>
        <v>19</v>
      </c>
      <c r="FY7" s="193">
        <f>FU7*FY3</f>
        <v>20</v>
      </c>
      <c r="FZ7" s="121">
        <f>FW7+FX7+FY7</f>
        <v>58</v>
      </c>
      <c r="GA7" s="186">
        <v>19</v>
      </c>
      <c r="GB7" s="109">
        <v>0</v>
      </c>
      <c r="GC7" s="109">
        <v>0</v>
      </c>
      <c r="GD7" s="186">
        <v>20</v>
      </c>
      <c r="GE7" s="185">
        <f>SUM(GA7:GD7)</f>
        <v>39</v>
      </c>
      <c r="GF7" s="3">
        <f>GA7*GF3</f>
        <v>38</v>
      </c>
      <c r="GG7" s="105">
        <f>GB7*GG3</f>
        <v>0</v>
      </c>
      <c r="GH7" s="105">
        <f>GC7*GH3</f>
        <v>0</v>
      </c>
      <c r="GI7" s="3">
        <f>GD7*GI3</f>
        <v>20</v>
      </c>
      <c r="GJ7" s="121">
        <f>GF7+GG7+GH7+GI7</f>
        <v>58</v>
      </c>
      <c r="GK7" s="29">
        <f>EJ7+ER7+FA7+FI7+FR7+FZ7+GJ7</f>
        <v>714</v>
      </c>
      <c r="GL7" s="38">
        <v>0</v>
      </c>
      <c r="GM7" s="122">
        <f>GK7-GL7</f>
        <v>714</v>
      </c>
      <c r="GN7" s="118">
        <f>GM7+EA7</f>
        <v>1694</v>
      </c>
      <c r="GO7" s="6">
        <v>2</v>
      </c>
      <c r="GP7" s="28">
        <f>GN7/1850*100</f>
        <v>91.567567567567565</v>
      </c>
      <c r="GQ7" s="17" t="s">
        <v>121</v>
      </c>
      <c r="GR7">
        <v>91.57</v>
      </c>
    </row>
    <row r="8" spans="1:201">
      <c r="A8" s="6">
        <v>3</v>
      </c>
      <c r="B8" s="31">
        <f>GN8</f>
        <v>1684</v>
      </c>
      <c r="C8" s="230" t="s">
        <v>60</v>
      </c>
      <c r="D8" s="186">
        <v>13</v>
      </c>
      <c r="E8" s="186">
        <v>13</v>
      </c>
      <c r="F8" s="186">
        <v>13</v>
      </c>
      <c r="G8" s="181">
        <f>SUM(D8:F8)</f>
        <v>39</v>
      </c>
      <c r="H8" s="3">
        <f>D8*H3</f>
        <v>39</v>
      </c>
      <c r="I8" s="3">
        <f>E8*I3</f>
        <v>13</v>
      </c>
      <c r="J8" s="3">
        <f>F8*J3</f>
        <v>13</v>
      </c>
      <c r="K8" s="119">
        <f>SUM(H8:J8)</f>
        <v>65</v>
      </c>
      <c r="L8" s="186">
        <v>13</v>
      </c>
      <c r="M8" s="186">
        <v>12</v>
      </c>
      <c r="N8" s="186">
        <v>14</v>
      </c>
      <c r="O8" s="183">
        <f>N8+M8+L8</f>
        <v>39</v>
      </c>
      <c r="P8" s="3">
        <f>L8*P3</f>
        <v>39</v>
      </c>
      <c r="Q8" s="3">
        <f>M8*Q3</f>
        <v>12</v>
      </c>
      <c r="R8" s="3">
        <f>N8*R3</f>
        <v>14</v>
      </c>
      <c r="S8" s="120">
        <f>R8+Q8+P8</f>
        <v>65</v>
      </c>
      <c r="T8" s="23">
        <f>K8+S8</f>
        <v>130</v>
      </c>
      <c r="U8" s="186">
        <v>14</v>
      </c>
      <c r="V8" s="186">
        <v>14</v>
      </c>
      <c r="W8" s="186">
        <v>14</v>
      </c>
      <c r="X8" s="185">
        <f>U8+V8+W8</f>
        <v>42</v>
      </c>
      <c r="Y8" s="3">
        <f>U8*Y3</f>
        <v>56</v>
      </c>
      <c r="Z8" s="3">
        <f>V8*Z3</f>
        <v>42</v>
      </c>
      <c r="AA8" s="3">
        <f>W8*AA3</f>
        <v>14</v>
      </c>
      <c r="AB8" s="121">
        <f>Y8+Z8+AA8</f>
        <v>112</v>
      </c>
      <c r="AC8" s="186">
        <v>13</v>
      </c>
      <c r="AD8" s="186">
        <v>14</v>
      </c>
      <c r="AE8" s="186">
        <v>13</v>
      </c>
      <c r="AF8" s="183">
        <f>AC8+AD8+AE8</f>
        <v>40</v>
      </c>
      <c r="AG8" s="3">
        <f>AC8*AG3</f>
        <v>52</v>
      </c>
      <c r="AH8" s="3">
        <f>AD8*AH3</f>
        <v>42</v>
      </c>
      <c r="AI8" s="3">
        <f>AE8*AI3</f>
        <v>13</v>
      </c>
      <c r="AJ8" s="121">
        <f>AG8+AH8+AI8</f>
        <v>107</v>
      </c>
      <c r="AK8" s="23">
        <f>AB8+AJ8</f>
        <v>219</v>
      </c>
      <c r="AL8" s="186">
        <v>12</v>
      </c>
      <c r="AM8" s="186">
        <v>12</v>
      </c>
      <c r="AN8" s="186">
        <v>14</v>
      </c>
      <c r="AO8" s="185">
        <f>AL8+AM8+AN8</f>
        <v>38</v>
      </c>
      <c r="AP8" s="3">
        <f>AL8*AP3</f>
        <v>24</v>
      </c>
      <c r="AQ8" s="3">
        <f>AM8*AQ3</f>
        <v>24</v>
      </c>
      <c r="AR8" s="3">
        <f>AN8*AR3</f>
        <v>14</v>
      </c>
      <c r="AS8" s="121">
        <f>AP8+AQ8+AR8</f>
        <v>62</v>
      </c>
      <c r="AT8" s="186">
        <v>12</v>
      </c>
      <c r="AU8" s="186">
        <v>13</v>
      </c>
      <c r="AV8" s="186">
        <v>12</v>
      </c>
      <c r="AW8" s="185">
        <f>AT8+AU8+AV8</f>
        <v>37</v>
      </c>
      <c r="AX8" s="193">
        <f>AT8*AX3</f>
        <v>12</v>
      </c>
      <c r="AY8" s="193">
        <f>AU8*AY3</f>
        <v>13</v>
      </c>
      <c r="AZ8" s="193">
        <f>AV8*AZ3</f>
        <v>12</v>
      </c>
      <c r="BA8" s="121">
        <f>AX8+AY8+AZ8</f>
        <v>37</v>
      </c>
      <c r="BB8" s="186">
        <v>13</v>
      </c>
      <c r="BC8" s="139">
        <v>0</v>
      </c>
      <c r="BD8" s="139">
        <v>0</v>
      </c>
      <c r="BE8" s="186">
        <v>12</v>
      </c>
      <c r="BF8" s="185">
        <f>SUM(BB8:BE8)</f>
        <v>25</v>
      </c>
      <c r="BG8" s="3">
        <f>BB8*BG3</f>
        <v>26</v>
      </c>
      <c r="BH8" s="105">
        <f>BC8*BH3</f>
        <v>0</v>
      </c>
      <c r="BI8" s="105">
        <f>BD8*BI3</f>
        <v>0</v>
      </c>
      <c r="BJ8" s="3">
        <f>BE8*BJ3</f>
        <v>12</v>
      </c>
      <c r="BK8" s="121">
        <f>BG8+BH8+BI8+BJ8</f>
        <v>38</v>
      </c>
      <c r="BL8" s="29">
        <f>K8+S8+AB8+AJ8+AS8+BA8+BK8</f>
        <v>486</v>
      </c>
      <c r="BM8" s="38">
        <v>0</v>
      </c>
      <c r="BN8" s="122">
        <f>BL8-BM8</f>
        <v>486</v>
      </c>
      <c r="BO8" s="6">
        <v>3</v>
      </c>
      <c r="BP8" s="186">
        <v>14</v>
      </c>
      <c r="BQ8" s="186">
        <v>14</v>
      </c>
      <c r="BR8" s="186">
        <v>14</v>
      </c>
      <c r="BS8" s="181">
        <f>SUM(BP8:BR8)</f>
        <v>42</v>
      </c>
      <c r="BT8" s="3">
        <f>BP8*BT3</f>
        <v>42</v>
      </c>
      <c r="BU8" s="3">
        <f>BQ8*BU3</f>
        <v>14</v>
      </c>
      <c r="BV8" s="3">
        <f>BR8*BV3</f>
        <v>14</v>
      </c>
      <c r="BW8" s="119">
        <f>SUM(BT8:BV8)</f>
        <v>70</v>
      </c>
      <c r="BX8" s="186">
        <v>14</v>
      </c>
      <c r="BY8" s="186">
        <v>12</v>
      </c>
      <c r="BZ8" s="186">
        <v>13</v>
      </c>
      <c r="CA8" s="183">
        <f>BZ8+BY8+BX8</f>
        <v>39</v>
      </c>
      <c r="CB8" s="3">
        <f>BX8*CB3</f>
        <v>42</v>
      </c>
      <c r="CC8" s="3">
        <f>BY8*CC3</f>
        <v>12</v>
      </c>
      <c r="CD8" s="3">
        <f>BZ8*CD3</f>
        <v>13</v>
      </c>
      <c r="CE8" s="120">
        <f>CD8+CC8+CB8</f>
        <v>67</v>
      </c>
      <c r="CF8" s="23">
        <f>BW8+CE8</f>
        <v>137</v>
      </c>
      <c r="CG8" s="186">
        <v>13</v>
      </c>
      <c r="CH8" s="186">
        <v>14</v>
      </c>
      <c r="CI8" s="186">
        <v>14</v>
      </c>
      <c r="CJ8" s="185">
        <f>CG8+CH8+CI8</f>
        <v>41</v>
      </c>
      <c r="CK8" s="3">
        <f>CG8*CK3</f>
        <v>52</v>
      </c>
      <c r="CL8" s="3">
        <f>CH8*CL3</f>
        <v>42</v>
      </c>
      <c r="CM8" s="3">
        <f>CI8*CM3</f>
        <v>14</v>
      </c>
      <c r="CN8" s="121">
        <f>CK8+CL8+CM8</f>
        <v>108</v>
      </c>
      <c r="CO8" s="186">
        <v>14</v>
      </c>
      <c r="CP8" s="186">
        <v>15</v>
      </c>
      <c r="CQ8" s="186">
        <v>14</v>
      </c>
      <c r="CR8" s="183">
        <f>CO8+CP8+CQ8</f>
        <v>43</v>
      </c>
      <c r="CS8" s="3">
        <f>CO8*CS3</f>
        <v>56</v>
      </c>
      <c r="CT8" s="3">
        <f>CP8*CT3</f>
        <v>45</v>
      </c>
      <c r="CU8" s="3">
        <f>CQ8*CU3</f>
        <v>14</v>
      </c>
      <c r="CV8" s="121">
        <f>CS8+CT8+CU8</f>
        <v>115</v>
      </c>
      <c r="CW8" s="23">
        <f>CN8+CV8</f>
        <v>223</v>
      </c>
      <c r="CX8" s="186">
        <v>13</v>
      </c>
      <c r="CY8" s="186">
        <v>12</v>
      </c>
      <c r="CZ8" s="186">
        <v>13</v>
      </c>
      <c r="DA8" s="185">
        <f>CX8+CY8+CZ8</f>
        <v>38</v>
      </c>
      <c r="DB8" s="3">
        <f>CX8*DB3</f>
        <v>26</v>
      </c>
      <c r="DC8" s="3">
        <f>CY8*DC3</f>
        <v>24</v>
      </c>
      <c r="DD8" s="3">
        <f>CZ8*DD3</f>
        <v>13</v>
      </c>
      <c r="DE8" s="121">
        <f>DB8+DC8+DD8</f>
        <v>63</v>
      </c>
      <c r="DF8" s="186">
        <v>14</v>
      </c>
      <c r="DG8" s="186">
        <v>13</v>
      </c>
      <c r="DH8" s="186">
        <v>12</v>
      </c>
      <c r="DI8" s="185">
        <f>DF8+DG8+DH8</f>
        <v>39</v>
      </c>
      <c r="DJ8" s="193">
        <f>DF8*DJ3</f>
        <v>14</v>
      </c>
      <c r="DK8" s="193">
        <f>DG8*DK3</f>
        <v>13</v>
      </c>
      <c r="DL8" s="193">
        <f>DH8*DL3</f>
        <v>12</v>
      </c>
      <c r="DM8" s="121">
        <f>DJ8+DK8+DL8</f>
        <v>39</v>
      </c>
      <c r="DN8" s="186">
        <v>15</v>
      </c>
      <c r="DO8" s="139">
        <v>0</v>
      </c>
      <c r="DP8" s="139">
        <v>0</v>
      </c>
      <c r="DQ8" s="186">
        <v>14</v>
      </c>
      <c r="DR8" s="185">
        <f>SUM(DN8:DQ8)</f>
        <v>29</v>
      </c>
      <c r="DS8" s="3">
        <f>DN8*DS3</f>
        <v>30</v>
      </c>
      <c r="DT8" s="105">
        <f>DO8*DT3</f>
        <v>0</v>
      </c>
      <c r="DU8" s="105">
        <f>DP8*DU3</f>
        <v>0</v>
      </c>
      <c r="DV8" s="3">
        <f>DQ8*DV3</f>
        <v>14</v>
      </c>
      <c r="DW8" s="121">
        <f>DS8+DT8+DU8+DV8</f>
        <v>44</v>
      </c>
      <c r="DX8" s="29">
        <f>BW8+CE8+CN8+CV8+DE8+DM8+DW8</f>
        <v>506</v>
      </c>
      <c r="DY8" s="38">
        <v>0</v>
      </c>
      <c r="DZ8" s="122">
        <f>DX8-DY8</f>
        <v>506</v>
      </c>
      <c r="EA8" s="118">
        <f>DZ8+BN8</f>
        <v>992</v>
      </c>
      <c r="EB8" s="123">
        <v>3</v>
      </c>
      <c r="EC8" s="186">
        <v>20</v>
      </c>
      <c r="ED8" s="186">
        <v>19</v>
      </c>
      <c r="EE8" s="186">
        <v>19</v>
      </c>
      <c r="EF8" s="181">
        <f>SUM(EC8:EE8)</f>
        <v>58</v>
      </c>
      <c r="EG8" s="3">
        <f>EC8*EG3</f>
        <v>60</v>
      </c>
      <c r="EH8" s="3">
        <f>ED8*EH3</f>
        <v>19</v>
      </c>
      <c r="EI8" s="3">
        <f>EE8*EI3</f>
        <v>19</v>
      </c>
      <c r="EJ8" s="119">
        <f>SUM(EG8:EI8)</f>
        <v>98</v>
      </c>
      <c r="EK8" s="186">
        <v>18</v>
      </c>
      <c r="EL8" s="186">
        <v>18</v>
      </c>
      <c r="EM8" s="186">
        <v>17</v>
      </c>
      <c r="EN8" s="183">
        <f>EM8+EL8+EK8</f>
        <v>53</v>
      </c>
      <c r="EO8" s="3">
        <f>EK8*EO3</f>
        <v>54</v>
      </c>
      <c r="EP8" s="3">
        <f>EL8*EP3</f>
        <v>18</v>
      </c>
      <c r="EQ8" s="3">
        <f>EM8*EQ3</f>
        <v>17</v>
      </c>
      <c r="ER8" s="120">
        <f>EQ8+EP8+EO8</f>
        <v>89</v>
      </c>
      <c r="ES8" s="23">
        <f>EJ8+ER8</f>
        <v>187</v>
      </c>
      <c r="ET8" s="186">
        <v>18</v>
      </c>
      <c r="EU8" s="186">
        <v>19</v>
      </c>
      <c r="EV8" s="186">
        <v>18</v>
      </c>
      <c r="EW8" s="185">
        <f>ET8+EU8+EV8</f>
        <v>55</v>
      </c>
      <c r="EX8" s="3">
        <f>ET8*EX3</f>
        <v>72</v>
      </c>
      <c r="EY8" s="3">
        <f>EU8*EY3</f>
        <v>57</v>
      </c>
      <c r="EZ8" s="3">
        <f>EV8*EZ3</f>
        <v>18</v>
      </c>
      <c r="FA8" s="121">
        <f>EX8+EY8+EZ8</f>
        <v>147</v>
      </c>
      <c r="FB8" s="186">
        <v>19</v>
      </c>
      <c r="FC8" s="186">
        <v>19</v>
      </c>
      <c r="FD8" s="186">
        <v>19</v>
      </c>
      <c r="FE8" s="183">
        <f>FB8+FC8+FD8</f>
        <v>57</v>
      </c>
      <c r="FF8" s="3">
        <f>FB8*FF3</f>
        <v>76</v>
      </c>
      <c r="FG8" s="3">
        <f>FC8*FG3</f>
        <v>57</v>
      </c>
      <c r="FH8" s="3">
        <f>FD8*FH3</f>
        <v>19</v>
      </c>
      <c r="FI8" s="121">
        <f>FF8+FG8+FH8</f>
        <v>152</v>
      </c>
      <c r="FJ8" s="23">
        <f>FA8+FI8</f>
        <v>299</v>
      </c>
      <c r="FK8" s="186">
        <v>18</v>
      </c>
      <c r="FL8" s="186">
        <v>18</v>
      </c>
      <c r="FM8" s="186">
        <v>19</v>
      </c>
      <c r="FN8" s="185">
        <f>FK8+FL8+FM8</f>
        <v>55</v>
      </c>
      <c r="FO8" s="3">
        <f>FK8*FO3</f>
        <v>36</v>
      </c>
      <c r="FP8" s="3">
        <f>FL8*FP3</f>
        <v>36</v>
      </c>
      <c r="FQ8" s="3">
        <f>FM8*FQ3</f>
        <v>19</v>
      </c>
      <c r="FR8" s="121">
        <f>FO8+FP8+FQ8</f>
        <v>91</v>
      </c>
      <c r="FS8" s="186">
        <v>20</v>
      </c>
      <c r="FT8" s="186">
        <v>20</v>
      </c>
      <c r="FU8" s="186">
        <v>19</v>
      </c>
      <c r="FV8" s="185">
        <f>FS8+FT8+FU8</f>
        <v>59</v>
      </c>
      <c r="FW8" s="193">
        <f>FS8*FW3</f>
        <v>20</v>
      </c>
      <c r="FX8" s="193">
        <f>FT8*FX3</f>
        <v>20</v>
      </c>
      <c r="FY8" s="193">
        <f>FU8*FY3</f>
        <v>19</v>
      </c>
      <c r="FZ8" s="121">
        <f>FW8+FX8+FY8</f>
        <v>59</v>
      </c>
      <c r="GA8" s="186">
        <v>19</v>
      </c>
      <c r="GB8" s="109">
        <v>0</v>
      </c>
      <c r="GC8" s="109">
        <v>0</v>
      </c>
      <c r="GD8" s="186">
        <v>18</v>
      </c>
      <c r="GE8" s="185">
        <f>SUM(GA8:GD8)</f>
        <v>37</v>
      </c>
      <c r="GF8" s="3">
        <f>GA8*GF3</f>
        <v>38</v>
      </c>
      <c r="GG8" s="105">
        <f>GB8*GG3</f>
        <v>0</v>
      </c>
      <c r="GH8" s="105">
        <f>GC8*GH3</f>
        <v>0</v>
      </c>
      <c r="GI8" s="3">
        <f>GD8*GI3</f>
        <v>18</v>
      </c>
      <c r="GJ8" s="121">
        <f>GF8+GG8+GH8+GI8</f>
        <v>56</v>
      </c>
      <c r="GK8" s="29">
        <f>EJ8+ER8+FA8+FI8+FR8+FZ8+GJ8</f>
        <v>692</v>
      </c>
      <c r="GL8" s="38">
        <v>0</v>
      </c>
      <c r="GM8" s="122">
        <f>GK8-GL8</f>
        <v>692</v>
      </c>
      <c r="GN8" s="118">
        <f>GM8+EA8</f>
        <v>1684</v>
      </c>
      <c r="GO8" s="6">
        <v>3</v>
      </c>
      <c r="GP8" s="28">
        <f>GN8/1850*100</f>
        <v>91.027027027027032</v>
      </c>
      <c r="GQ8" s="17" t="s">
        <v>60</v>
      </c>
      <c r="GR8">
        <v>91.03</v>
      </c>
    </row>
    <row r="9" spans="1:201">
      <c r="A9" s="6">
        <v>4</v>
      </c>
      <c r="B9" s="31">
        <f>GN9</f>
        <v>1554</v>
      </c>
      <c r="C9" s="17" t="s">
        <v>44</v>
      </c>
      <c r="D9" s="186">
        <v>12</v>
      </c>
      <c r="E9" s="186">
        <v>11</v>
      </c>
      <c r="F9" s="186">
        <v>11</v>
      </c>
      <c r="G9" s="181">
        <f>SUM(D9:F9)</f>
        <v>34</v>
      </c>
      <c r="H9" s="3">
        <f>D9*H3</f>
        <v>36</v>
      </c>
      <c r="I9" s="3">
        <f>E9*I3</f>
        <v>11</v>
      </c>
      <c r="J9" s="3">
        <f>F9*J3</f>
        <v>11</v>
      </c>
      <c r="K9" s="119">
        <f>SUM(H9:J9)</f>
        <v>58</v>
      </c>
      <c r="L9" s="186">
        <v>13</v>
      </c>
      <c r="M9" s="186">
        <v>12</v>
      </c>
      <c r="N9" s="186">
        <v>11</v>
      </c>
      <c r="O9" s="183">
        <f>N9+M9+L9</f>
        <v>36</v>
      </c>
      <c r="P9" s="3">
        <f>L9*P3</f>
        <v>39</v>
      </c>
      <c r="Q9" s="3">
        <f>M9*Q3</f>
        <v>12</v>
      </c>
      <c r="R9" s="3">
        <f>N9*R3</f>
        <v>11</v>
      </c>
      <c r="S9" s="120">
        <f>R9+Q9+P9</f>
        <v>62</v>
      </c>
      <c r="T9" s="23">
        <f>K9+S9</f>
        <v>120</v>
      </c>
      <c r="U9" s="186">
        <v>14</v>
      </c>
      <c r="V9" s="186">
        <v>13</v>
      </c>
      <c r="W9" s="186">
        <v>13</v>
      </c>
      <c r="X9" s="185">
        <f>U9+V9+W9</f>
        <v>40</v>
      </c>
      <c r="Y9" s="3">
        <f>U9*Y3</f>
        <v>56</v>
      </c>
      <c r="Z9" s="3">
        <f>V9*Z3</f>
        <v>39</v>
      </c>
      <c r="AA9" s="3">
        <f>W9*AA3</f>
        <v>13</v>
      </c>
      <c r="AB9" s="121">
        <f>Y9+Z9+AA9</f>
        <v>108</v>
      </c>
      <c r="AC9" s="186">
        <v>11</v>
      </c>
      <c r="AD9" s="186">
        <v>11</v>
      </c>
      <c r="AE9" s="186">
        <v>11</v>
      </c>
      <c r="AF9" s="183">
        <f>AC9+AD9+AE9</f>
        <v>33</v>
      </c>
      <c r="AG9" s="3">
        <f>AC9*AG3</f>
        <v>44</v>
      </c>
      <c r="AH9" s="3">
        <f>AD9*AH3</f>
        <v>33</v>
      </c>
      <c r="AI9" s="3">
        <f>AE9*AI3</f>
        <v>11</v>
      </c>
      <c r="AJ9" s="121">
        <f>AG9+AH9+AI9</f>
        <v>88</v>
      </c>
      <c r="AK9" s="23">
        <f>AB9+AJ9</f>
        <v>196</v>
      </c>
      <c r="AL9" s="186">
        <v>10</v>
      </c>
      <c r="AM9" s="186">
        <v>11</v>
      </c>
      <c r="AN9" s="186">
        <v>10</v>
      </c>
      <c r="AO9" s="185">
        <f>AL9+AM9+AN9</f>
        <v>31</v>
      </c>
      <c r="AP9" s="3">
        <f>AL9*AP3</f>
        <v>20</v>
      </c>
      <c r="AQ9" s="3">
        <f>AM9*AQ3</f>
        <v>22</v>
      </c>
      <c r="AR9" s="3">
        <f>AN9*AR3</f>
        <v>10</v>
      </c>
      <c r="AS9" s="121">
        <f>AP9+AQ9+AR9</f>
        <v>52</v>
      </c>
      <c r="AT9" s="186">
        <v>9</v>
      </c>
      <c r="AU9" s="186">
        <v>9</v>
      </c>
      <c r="AV9" s="186">
        <v>10</v>
      </c>
      <c r="AW9" s="185">
        <f>AT9+AU9+AV9</f>
        <v>28</v>
      </c>
      <c r="AX9" s="193">
        <f>AT9*AX3</f>
        <v>9</v>
      </c>
      <c r="AY9" s="193">
        <f>AU9*AY3</f>
        <v>9</v>
      </c>
      <c r="AZ9" s="193">
        <f>AV9*AZ3</f>
        <v>10</v>
      </c>
      <c r="BA9" s="121">
        <f>AX9+AY9+AZ9</f>
        <v>28</v>
      </c>
      <c r="BB9" s="186">
        <v>12</v>
      </c>
      <c r="BC9" s="139">
        <v>0</v>
      </c>
      <c r="BD9" s="139">
        <v>0</v>
      </c>
      <c r="BE9" s="186">
        <v>11</v>
      </c>
      <c r="BF9" s="185">
        <f>SUM(BB9:BE9)</f>
        <v>23</v>
      </c>
      <c r="BG9" s="3">
        <f>BB9*BG3</f>
        <v>24</v>
      </c>
      <c r="BH9" s="105">
        <f>BC9*BH3</f>
        <v>0</v>
      </c>
      <c r="BI9" s="105">
        <f>BD9*BI3</f>
        <v>0</v>
      </c>
      <c r="BJ9" s="3">
        <f>BE9*BJ3</f>
        <v>11</v>
      </c>
      <c r="BK9" s="121">
        <f>BG9+BH9+BI9+BJ9</f>
        <v>35</v>
      </c>
      <c r="BL9" s="29">
        <f>K9+S9+AB9+AJ9+AS9+BA9+BK9</f>
        <v>431</v>
      </c>
      <c r="BM9" s="38">
        <v>0</v>
      </c>
      <c r="BN9" s="122">
        <f>BL9-BM9</f>
        <v>431</v>
      </c>
      <c r="BO9" s="6">
        <v>4</v>
      </c>
      <c r="BP9" s="186">
        <v>13</v>
      </c>
      <c r="BQ9" s="186">
        <v>13</v>
      </c>
      <c r="BR9" s="186">
        <v>13</v>
      </c>
      <c r="BS9" s="181">
        <f>SUM(BP9:BR9)</f>
        <v>39</v>
      </c>
      <c r="BT9" s="3">
        <f>BP9*BT3</f>
        <v>39</v>
      </c>
      <c r="BU9" s="3">
        <f>BQ9*BU3</f>
        <v>13</v>
      </c>
      <c r="BV9" s="3">
        <f>BR9*BV3</f>
        <v>13</v>
      </c>
      <c r="BW9" s="119">
        <f>SUM(BT9:BV9)</f>
        <v>65</v>
      </c>
      <c r="BX9" s="186">
        <v>14</v>
      </c>
      <c r="BY9" s="186">
        <v>12</v>
      </c>
      <c r="BZ9" s="186">
        <v>14</v>
      </c>
      <c r="CA9" s="183">
        <f>BZ9+BY9+BX9</f>
        <v>40</v>
      </c>
      <c r="CB9" s="3">
        <f>BX9*CB3</f>
        <v>42</v>
      </c>
      <c r="CC9" s="3">
        <f>BY9*CC3</f>
        <v>12</v>
      </c>
      <c r="CD9" s="3">
        <f>BZ9*CD3</f>
        <v>14</v>
      </c>
      <c r="CE9" s="120">
        <f>CD9+CC9+CB9</f>
        <v>68</v>
      </c>
      <c r="CF9" s="23">
        <f>BW9+CE9</f>
        <v>133</v>
      </c>
      <c r="CG9" s="186">
        <v>14</v>
      </c>
      <c r="CH9" s="186">
        <v>14</v>
      </c>
      <c r="CI9" s="186">
        <v>14</v>
      </c>
      <c r="CJ9" s="185">
        <f>CG9+CH9+CI9</f>
        <v>42</v>
      </c>
      <c r="CK9" s="3">
        <f>CG9*CK3</f>
        <v>56</v>
      </c>
      <c r="CL9" s="3">
        <f>CH9*CL3</f>
        <v>42</v>
      </c>
      <c r="CM9" s="3">
        <f>CI9*CM3</f>
        <v>14</v>
      </c>
      <c r="CN9" s="121">
        <f>CK9+CL9+CM9</f>
        <v>112</v>
      </c>
      <c r="CO9" s="186">
        <v>13</v>
      </c>
      <c r="CP9" s="186">
        <v>14</v>
      </c>
      <c r="CQ9" s="186">
        <v>13</v>
      </c>
      <c r="CR9" s="183">
        <f>CO9+CP9+CQ9</f>
        <v>40</v>
      </c>
      <c r="CS9" s="3">
        <f>CO9*CS3</f>
        <v>52</v>
      </c>
      <c r="CT9" s="3">
        <f>CP9*CT3</f>
        <v>42</v>
      </c>
      <c r="CU9" s="3">
        <f>CQ9*CU3</f>
        <v>13</v>
      </c>
      <c r="CV9" s="121">
        <f>CS9+CT9+CU9</f>
        <v>107</v>
      </c>
      <c r="CW9" s="23">
        <f>CN9+CV9</f>
        <v>219</v>
      </c>
      <c r="CX9" s="186">
        <v>12</v>
      </c>
      <c r="CY9" s="186">
        <v>12</v>
      </c>
      <c r="CZ9" s="186">
        <v>12</v>
      </c>
      <c r="DA9" s="185">
        <f>CX9+CY9+CZ9</f>
        <v>36</v>
      </c>
      <c r="DB9" s="3">
        <f>CX9*DB3</f>
        <v>24</v>
      </c>
      <c r="DC9" s="3">
        <f>CY9*DC3</f>
        <v>24</v>
      </c>
      <c r="DD9" s="3">
        <f>CZ9*DD3</f>
        <v>12</v>
      </c>
      <c r="DE9" s="121">
        <f>DB9+DC9+DD9</f>
        <v>60</v>
      </c>
      <c r="DF9" s="186">
        <v>12</v>
      </c>
      <c r="DG9" s="186">
        <v>12</v>
      </c>
      <c r="DH9" s="186">
        <v>13</v>
      </c>
      <c r="DI9" s="185">
        <f>DF9+DG9+DH9</f>
        <v>37</v>
      </c>
      <c r="DJ9" s="193">
        <f>DF9*DJ3</f>
        <v>12</v>
      </c>
      <c r="DK9" s="193">
        <f>DG9*DK3</f>
        <v>12</v>
      </c>
      <c r="DL9" s="193">
        <f>DH9*DL3</f>
        <v>13</v>
      </c>
      <c r="DM9" s="121">
        <f>DJ9+DK9+DL9</f>
        <v>37</v>
      </c>
      <c r="DN9" s="186">
        <v>13</v>
      </c>
      <c r="DO9" s="139">
        <v>0</v>
      </c>
      <c r="DP9" s="139">
        <v>0</v>
      </c>
      <c r="DQ9" s="186">
        <v>12</v>
      </c>
      <c r="DR9" s="185">
        <f>SUM(DN9:DQ9)</f>
        <v>25</v>
      </c>
      <c r="DS9" s="3">
        <f>DN9*DS3</f>
        <v>26</v>
      </c>
      <c r="DT9" s="105">
        <f>DO9*DT3</f>
        <v>0</v>
      </c>
      <c r="DU9" s="105">
        <f>DP9*DU3</f>
        <v>0</v>
      </c>
      <c r="DV9" s="3">
        <f>DQ9*DV3</f>
        <v>12</v>
      </c>
      <c r="DW9" s="121">
        <f>DS9+DT9+DU9+DV9</f>
        <v>38</v>
      </c>
      <c r="DX9" s="29">
        <f>BW9+CE9+CN9+CV9+DE9+DM9+DW9</f>
        <v>487</v>
      </c>
      <c r="DY9" s="38">
        <v>0</v>
      </c>
      <c r="DZ9" s="122">
        <f>DX9-DY9</f>
        <v>487</v>
      </c>
      <c r="EA9" s="118">
        <f>DZ9+BN9</f>
        <v>918</v>
      </c>
      <c r="EB9" s="123">
        <v>4</v>
      </c>
      <c r="EC9" s="186">
        <v>17</v>
      </c>
      <c r="ED9" s="186">
        <v>18</v>
      </c>
      <c r="EE9" s="186">
        <v>17</v>
      </c>
      <c r="EF9" s="181">
        <f>SUM(EC9:EE9)</f>
        <v>52</v>
      </c>
      <c r="EG9" s="3">
        <f>EC9*EG3</f>
        <v>51</v>
      </c>
      <c r="EH9" s="3">
        <f>ED9*EH3</f>
        <v>18</v>
      </c>
      <c r="EI9" s="3">
        <f>EE9*EI3</f>
        <v>17</v>
      </c>
      <c r="EJ9" s="119">
        <f>SUM(EG9:EI9)</f>
        <v>86</v>
      </c>
      <c r="EK9" s="186">
        <v>18</v>
      </c>
      <c r="EL9" s="186">
        <v>17</v>
      </c>
      <c r="EM9" s="186">
        <v>17</v>
      </c>
      <c r="EN9" s="183">
        <f>EM9+EL9+EK9</f>
        <v>52</v>
      </c>
      <c r="EO9" s="3">
        <f>EK9*EO3</f>
        <v>54</v>
      </c>
      <c r="EP9" s="3">
        <f>EL9*EP3</f>
        <v>17</v>
      </c>
      <c r="EQ9" s="3">
        <f>EM9*EQ3</f>
        <v>17</v>
      </c>
      <c r="ER9" s="120">
        <f>EQ9+EP9+EO9</f>
        <v>88</v>
      </c>
      <c r="ES9" s="23">
        <f>EJ9+ER9</f>
        <v>174</v>
      </c>
      <c r="ET9" s="186">
        <v>19</v>
      </c>
      <c r="EU9" s="186">
        <v>17</v>
      </c>
      <c r="EV9" s="186">
        <v>18</v>
      </c>
      <c r="EW9" s="185">
        <f>ET9+EU9+EV9</f>
        <v>54</v>
      </c>
      <c r="EX9" s="3">
        <f>ET9*EX3</f>
        <v>76</v>
      </c>
      <c r="EY9" s="3">
        <f>EU9*EY3</f>
        <v>51</v>
      </c>
      <c r="EZ9" s="3">
        <f>EV9*EZ3</f>
        <v>18</v>
      </c>
      <c r="FA9" s="121">
        <f>EX9+EY9+EZ9</f>
        <v>145</v>
      </c>
      <c r="FB9" s="186">
        <v>18</v>
      </c>
      <c r="FC9" s="186">
        <v>17</v>
      </c>
      <c r="FD9" s="186">
        <v>17</v>
      </c>
      <c r="FE9" s="183">
        <f>FB9+FC9+FD9</f>
        <v>52</v>
      </c>
      <c r="FF9" s="3">
        <f>FB9*FF3</f>
        <v>72</v>
      </c>
      <c r="FG9" s="3">
        <f>FC9*FG3</f>
        <v>51</v>
      </c>
      <c r="FH9" s="3">
        <f>FD9*FH3</f>
        <v>17</v>
      </c>
      <c r="FI9" s="121">
        <f>FF9+FG9+FH9</f>
        <v>140</v>
      </c>
      <c r="FJ9" s="23">
        <f>FA9+FI9</f>
        <v>285</v>
      </c>
      <c r="FK9" s="186">
        <v>15</v>
      </c>
      <c r="FL9" s="186">
        <v>14</v>
      </c>
      <c r="FM9" s="186">
        <v>14</v>
      </c>
      <c r="FN9" s="185">
        <f>FK9+FL9+FM9</f>
        <v>43</v>
      </c>
      <c r="FO9" s="3">
        <f>FK9*FO3</f>
        <v>30</v>
      </c>
      <c r="FP9" s="3">
        <f>FL9*FP3</f>
        <v>28</v>
      </c>
      <c r="FQ9" s="3">
        <f>FM9*FQ3</f>
        <v>14</v>
      </c>
      <c r="FR9" s="121">
        <f>FO9+FP9+FQ9</f>
        <v>72</v>
      </c>
      <c r="FS9" s="186">
        <v>18</v>
      </c>
      <c r="FT9" s="186">
        <v>19</v>
      </c>
      <c r="FU9" s="186">
        <v>16</v>
      </c>
      <c r="FV9" s="185">
        <f>FS9+FT9+FU9</f>
        <v>53</v>
      </c>
      <c r="FW9" s="193">
        <f>FS9*FW3</f>
        <v>18</v>
      </c>
      <c r="FX9" s="193">
        <f>FT9*FX3</f>
        <v>19</v>
      </c>
      <c r="FY9" s="193">
        <f>FU9*FY3</f>
        <v>16</v>
      </c>
      <c r="FZ9" s="121">
        <f>FW9+FX9+FY9</f>
        <v>53</v>
      </c>
      <c r="GA9" s="186">
        <v>18</v>
      </c>
      <c r="GB9" s="109">
        <v>0</v>
      </c>
      <c r="GC9" s="109">
        <v>0</v>
      </c>
      <c r="GD9" s="186">
        <v>16</v>
      </c>
      <c r="GE9" s="185">
        <f>SUM(GA9:GD9)</f>
        <v>34</v>
      </c>
      <c r="GF9" s="3">
        <f>GA9*GF3</f>
        <v>36</v>
      </c>
      <c r="GG9" s="105">
        <f>GB9*GG3</f>
        <v>0</v>
      </c>
      <c r="GH9" s="105">
        <f>GC9*GH3</f>
        <v>0</v>
      </c>
      <c r="GI9" s="3">
        <f>GD9*GI3</f>
        <v>16</v>
      </c>
      <c r="GJ9" s="121">
        <f>GF9+GG9+GH9+GI9</f>
        <v>52</v>
      </c>
      <c r="GK9" s="29">
        <f>EJ9+ER9+FA9+FI9+FR9+FZ9+GJ9</f>
        <v>636</v>
      </c>
      <c r="GL9" s="38">
        <v>0</v>
      </c>
      <c r="GM9" s="122">
        <f>GK9-GL9</f>
        <v>636</v>
      </c>
      <c r="GN9" s="118">
        <f>GM9+EA9</f>
        <v>1554</v>
      </c>
      <c r="GO9" s="6">
        <v>4</v>
      </c>
      <c r="GP9" s="28">
        <f>GN9/1850*100</f>
        <v>84</v>
      </c>
      <c r="GQ9" s="17" t="s">
        <v>44</v>
      </c>
      <c r="GR9">
        <v>84</v>
      </c>
    </row>
    <row r="10" spans="1:201">
      <c r="A10" s="6">
        <v>5</v>
      </c>
      <c r="B10" s="31">
        <f t="shared" ref="B10" si="0">GN10</f>
        <v>838</v>
      </c>
      <c r="C10" s="17" t="s">
        <v>46</v>
      </c>
      <c r="D10" s="186">
        <v>10</v>
      </c>
      <c r="E10" s="186">
        <v>11</v>
      </c>
      <c r="F10" s="186">
        <v>12</v>
      </c>
      <c r="G10" s="181">
        <f t="shared" ref="G10" si="1">SUM(D10:F10)</f>
        <v>33</v>
      </c>
      <c r="H10" s="3">
        <f>D10*H3</f>
        <v>30</v>
      </c>
      <c r="I10" s="3">
        <f>E10*I3</f>
        <v>11</v>
      </c>
      <c r="J10" s="3">
        <f>F10*J3</f>
        <v>12</v>
      </c>
      <c r="K10" s="119">
        <f t="shared" ref="K10" si="2">SUM(H10:J10)</f>
        <v>53</v>
      </c>
      <c r="L10" s="186">
        <v>11</v>
      </c>
      <c r="M10" s="186">
        <v>10</v>
      </c>
      <c r="N10" s="186">
        <v>10</v>
      </c>
      <c r="O10" s="183">
        <f t="shared" ref="O10" si="3">N10+M10+L10</f>
        <v>31</v>
      </c>
      <c r="P10" s="3">
        <f>L10*P3</f>
        <v>33</v>
      </c>
      <c r="Q10" s="3">
        <f>M10*Q3</f>
        <v>10</v>
      </c>
      <c r="R10" s="3">
        <f>N10*R3</f>
        <v>10</v>
      </c>
      <c r="S10" s="120">
        <f t="shared" ref="S10" si="4">R10+Q10+P10</f>
        <v>53</v>
      </c>
      <c r="T10" s="23">
        <f t="shared" ref="T10" si="5">K10+S10</f>
        <v>106</v>
      </c>
      <c r="U10" s="186">
        <v>13</v>
      </c>
      <c r="V10" s="186">
        <v>12</v>
      </c>
      <c r="W10" s="186">
        <v>12</v>
      </c>
      <c r="X10" s="185">
        <f t="shared" ref="X10" si="6">U10+V10+W10</f>
        <v>37</v>
      </c>
      <c r="Y10" s="3">
        <f>U10*Y3</f>
        <v>52</v>
      </c>
      <c r="Z10" s="3">
        <f>V10*Z3</f>
        <v>36</v>
      </c>
      <c r="AA10" s="3">
        <f>W10*AA3</f>
        <v>12</v>
      </c>
      <c r="AB10" s="121">
        <f t="shared" ref="AB10" si="7">Y10+Z10+AA10</f>
        <v>100</v>
      </c>
      <c r="AC10" s="186">
        <v>12</v>
      </c>
      <c r="AD10" s="186">
        <v>13</v>
      </c>
      <c r="AE10" s="186">
        <v>12</v>
      </c>
      <c r="AF10" s="183">
        <f t="shared" ref="AF10" si="8">AC10+AD10+AE10</f>
        <v>37</v>
      </c>
      <c r="AG10" s="3">
        <f>AC10*AG3</f>
        <v>48</v>
      </c>
      <c r="AH10" s="3">
        <f>AD10*AH3</f>
        <v>39</v>
      </c>
      <c r="AI10" s="3">
        <f>AE10*AI3</f>
        <v>12</v>
      </c>
      <c r="AJ10" s="121">
        <f t="shared" ref="AJ10" si="9">AG10+AH10+AI10</f>
        <v>99</v>
      </c>
      <c r="AK10" s="23">
        <f t="shared" ref="AK10" si="10">AB10+AJ10</f>
        <v>199</v>
      </c>
      <c r="AL10" s="186">
        <v>8</v>
      </c>
      <c r="AM10" s="186">
        <v>8</v>
      </c>
      <c r="AN10" s="186">
        <v>7</v>
      </c>
      <c r="AO10" s="185">
        <f t="shared" ref="AO10" si="11">AL10+AM10+AN10</f>
        <v>23</v>
      </c>
      <c r="AP10" s="3">
        <f>AL10*AP3</f>
        <v>16</v>
      </c>
      <c r="AQ10" s="3">
        <f>AM10*AQ3</f>
        <v>16</v>
      </c>
      <c r="AR10" s="3">
        <f>AN10*AR3</f>
        <v>7</v>
      </c>
      <c r="AS10" s="121">
        <f t="shared" ref="AS10" si="12">AP10+AQ10+AR10</f>
        <v>39</v>
      </c>
      <c r="AT10" s="186">
        <v>9</v>
      </c>
      <c r="AU10" s="186">
        <v>9</v>
      </c>
      <c r="AV10" s="186">
        <v>11</v>
      </c>
      <c r="AW10" s="185">
        <f t="shared" ref="AW10" si="13">AT10+AU10+AV10</f>
        <v>29</v>
      </c>
      <c r="AX10" s="193">
        <f>AT10*AX3</f>
        <v>9</v>
      </c>
      <c r="AY10" s="193">
        <f>AU10*AY3</f>
        <v>9</v>
      </c>
      <c r="AZ10" s="193">
        <f>AV10*AZ3</f>
        <v>11</v>
      </c>
      <c r="BA10" s="121">
        <f t="shared" ref="BA10" si="14">AX10+AY10+AZ10</f>
        <v>29</v>
      </c>
      <c r="BB10" s="186">
        <v>10</v>
      </c>
      <c r="BC10" s="139">
        <v>0</v>
      </c>
      <c r="BD10" s="139">
        <v>0</v>
      </c>
      <c r="BE10" s="186">
        <v>10</v>
      </c>
      <c r="BF10" s="185">
        <f t="shared" ref="BF10" si="15">SUM(BB10:BE10)</f>
        <v>20</v>
      </c>
      <c r="BG10" s="3">
        <f>BB10*BG3</f>
        <v>20</v>
      </c>
      <c r="BH10" s="105">
        <f>BC10*BH3</f>
        <v>0</v>
      </c>
      <c r="BI10" s="105">
        <f>BD10*BI3</f>
        <v>0</v>
      </c>
      <c r="BJ10" s="3">
        <f>BE10*BJ3</f>
        <v>10</v>
      </c>
      <c r="BK10" s="121">
        <f t="shared" ref="BK10" si="16">BG10+BH10+BI10+BJ10</f>
        <v>30</v>
      </c>
      <c r="BL10" s="29">
        <f t="shared" ref="BL10" si="17">K10+S10+AB10+AJ10+AS10+BA10+BK10</f>
        <v>403</v>
      </c>
      <c r="BM10" s="38">
        <v>0</v>
      </c>
      <c r="BN10" s="122">
        <f t="shared" ref="BN10" si="18">BL10-BM10</f>
        <v>403</v>
      </c>
      <c r="BO10" s="6">
        <v>5</v>
      </c>
      <c r="BP10" s="186">
        <v>11</v>
      </c>
      <c r="BQ10" s="186">
        <v>12</v>
      </c>
      <c r="BR10" s="186">
        <v>12</v>
      </c>
      <c r="BS10" s="181">
        <f t="shared" ref="BS10" si="19">SUM(BP10:BR10)</f>
        <v>35</v>
      </c>
      <c r="BT10" s="3">
        <f>BP10*BT3</f>
        <v>33</v>
      </c>
      <c r="BU10" s="3">
        <f>BQ10*BU3</f>
        <v>12</v>
      </c>
      <c r="BV10" s="3">
        <f>BR10*BV3</f>
        <v>12</v>
      </c>
      <c r="BW10" s="119">
        <f t="shared" ref="BW10" si="20">SUM(BT10:BV10)</f>
        <v>57</v>
      </c>
      <c r="BX10" s="186">
        <v>12</v>
      </c>
      <c r="BY10" s="186">
        <v>12</v>
      </c>
      <c r="BZ10" s="186">
        <v>13</v>
      </c>
      <c r="CA10" s="183">
        <f t="shared" ref="CA10" si="21">BZ10+BY10+BX10</f>
        <v>37</v>
      </c>
      <c r="CB10" s="3">
        <f>BX10*CB3</f>
        <v>36</v>
      </c>
      <c r="CC10" s="3">
        <f>BY10*CC3</f>
        <v>12</v>
      </c>
      <c r="CD10" s="3">
        <f>BZ10*CD3</f>
        <v>13</v>
      </c>
      <c r="CE10" s="120">
        <f t="shared" ref="CE10" si="22">CD10+CC10+CB10</f>
        <v>61</v>
      </c>
      <c r="CF10" s="23">
        <f t="shared" ref="CF10" si="23">BW10+CE10</f>
        <v>118</v>
      </c>
      <c r="CG10" s="186">
        <v>13</v>
      </c>
      <c r="CH10" s="186">
        <v>13</v>
      </c>
      <c r="CI10" s="186">
        <v>13</v>
      </c>
      <c r="CJ10" s="185">
        <f t="shared" ref="CJ10" si="24">CG10+CH10+CI10</f>
        <v>39</v>
      </c>
      <c r="CK10" s="3">
        <f>CG10*CK3</f>
        <v>52</v>
      </c>
      <c r="CL10" s="3">
        <f>CH10*CL3</f>
        <v>39</v>
      </c>
      <c r="CM10" s="3">
        <f>CI10*CM3</f>
        <v>13</v>
      </c>
      <c r="CN10" s="121">
        <f t="shared" ref="CN10" si="25">CK10+CL10+CM10</f>
        <v>104</v>
      </c>
      <c r="CO10" s="186">
        <v>12</v>
      </c>
      <c r="CP10" s="186">
        <v>12</v>
      </c>
      <c r="CQ10" s="186">
        <v>13</v>
      </c>
      <c r="CR10" s="183">
        <f t="shared" ref="CR10" si="26">CO10+CP10+CQ10</f>
        <v>37</v>
      </c>
      <c r="CS10" s="3">
        <f>CO10*CS3</f>
        <v>48</v>
      </c>
      <c r="CT10" s="3">
        <f>CP10*CT3</f>
        <v>36</v>
      </c>
      <c r="CU10" s="3">
        <f>CQ10*CU3</f>
        <v>13</v>
      </c>
      <c r="CV10" s="121">
        <f t="shared" ref="CV10" si="27">CS10+CT10+CU10</f>
        <v>97</v>
      </c>
      <c r="CW10" s="23">
        <f t="shared" ref="CW10" si="28">CN10+CV10</f>
        <v>201</v>
      </c>
      <c r="CX10" s="186">
        <v>9</v>
      </c>
      <c r="CY10" s="186">
        <v>9</v>
      </c>
      <c r="CZ10" s="186">
        <v>8</v>
      </c>
      <c r="DA10" s="185">
        <f t="shared" ref="DA10" si="29">CX10+CY10+CZ10</f>
        <v>26</v>
      </c>
      <c r="DB10" s="3">
        <f>CX10*DB3</f>
        <v>18</v>
      </c>
      <c r="DC10" s="3">
        <f>CY10*DC3</f>
        <v>18</v>
      </c>
      <c r="DD10" s="3">
        <f>CZ10*DD3</f>
        <v>8</v>
      </c>
      <c r="DE10" s="121">
        <f t="shared" ref="DE10" si="30">DB10+DC10+DD10</f>
        <v>44</v>
      </c>
      <c r="DF10" s="186">
        <v>11</v>
      </c>
      <c r="DG10" s="186">
        <v>11</v>
      </c>
      <c r="DH10" s="186">
        <v>11</v>
      </c>
      <c r="DI10" s="185">
        <f t="shared" ref="DI10" si="31">DF10+DG10+DH10</f>
        <v>33</v>
      </c>
      <c r="DJ10" s="193">
        <f>DF10*DJ3</f>
        <v>11</v>
      </c>
      <c r="DK10" s="193">
        <f>DG10*DK3</f>
        <v>11</v>
      </c>
      <c r="DL10" s="193">
        <f>DH10*DL3</f>
        <v>11</v>
      </c>
      <c r="DM10" s="121">
        <f t="shared" ref="DM10" si="32">DJ10+DK10+DL10</f>
        <v>33</v>
      </c>
      <c r="DN10" s="186">
        <v>13</v>
      </c>
      <c r="DO10" s="139">
        <v>0</v>
      </c>
      <c r="DP10" s="139">
        <v>0</v>
      </c>
      <c r="DQ10" s="186">
        <v>13</v>
      </c>
      <c r="DR10" s="185">
        <f t="shared" ref="DR10" si="33">SUM(DN10:DQ10)</f>
        <v>26</v>
      </c>
      <c r="DS10" s="3">
        <f>DN10*DS3</f>
        <v>26</v>
      </c>
      <c r="DT10" s="105">
        <f>DO10*DT3</f>
        <v>0</v>
      </c>
      <c r="DU10" s="105">
        <f>DP10*DU3</f>
        <v>0</v>
      </c>
      <c r="DV10" s="3">
        <f>DQ10*DV3</f>
        <v>13</v>
      </c>
      <c r="DW10" s="121">
        <f t="shared" ref="DW10" si="34">DS10+DT10+DU10+DV10</f>
        <v>39</v>
      </c>
      <c r="DX10" s="29">
        <f t="shared" ref="DX10" si="35">BW10+CE10+CN10+CV10+DE10+DM10+DW10</f>
        <v>435</v>
      </c>
      <c r="DY10" s="38">
        <v>0</v>
      </c>
      <c r="DZ10" s="122">
        <f t="shared" ref="DZ10" si="36">DX10-DY10</f>
        <v>435</v>
      </c>
      <c r="EA10" s="118">
        <f t="shared" ref="EA10" si="37">DZ10+BN10</f>
        <v>838</v>
      </c>
      <c r="EB10" s="123">
        <v>5</v>
      </c>
      <c r="EC10" s="124">
        <v>0</v>
      </c>
      <c r="ED10" s="124">
        <v>0</v>
      </c>
      <c r="EE10" s="124">
        <v>0</v>
      </c>
      <c r="EF10" s="125">
        <f t="shared" ref="EF10" si="38">SUM(EC10:EE10)</f>
        <v>0</v>
      </c>
      <c r="EG10" s="125">
        <f>EC10*EG3</f>
        <v>0</v>
      </c>
      <c r="EH10" s="125">
        <f>ED10*EH3</f>
        <v>0</v>
      </c>
      <c r="EI10" s="125">
        <f>EE10*EI3</f>
        <v>0</v>
      </c>
      <c r="EJ10" s="125">
        <f t="shared" ref="EJ10" si="39">SUM(EG10:EI10)</f>
        <v>0</v>
      </c>
      <c r="EK10" s="124">
        <v>0</v>
      </c>
      <c r="EL10" s="124">
        <v>0</v>
      </c>
      <c r="EM10" s="124">
        <v>0</v>
      </c>
      <c r="EN10" s="126">
        <f t="shared" ref="EN10" si="40">EM10+EL10+EK10</f>
        <v>0</v>
      </c>
      <c r="EO10" s="125">
        <f>EK10*EO3</f>
        <v>0</v>
      </c>
      <c r="EP10" s="125">
        <f>EL10*EP3</f>
        <v>0</v>
      </c>
      <c r="EQ10" s="125">
        <f>EM10*EQ3</f>
        <v>0</v>
      </c>
      <c r="ER10" s="126">
        <f t="shared" ref="ER10" si="41">EQ10+EP10+EO10</f>
        <v>0</v>
      </c>
      <c r="ES10" s="127">
        <f t="shared" ref="ES10" si="42">EJ10+ER10</f>
        <v>0</v>
      </c>
      <c r="ET10" s="124">
        <v>0</v>
      </c>
      <c r="EU10" s="124">
        <v>0</v>
      </c>
      <c r="EV10" s="124">
        <v>0</v>
      </c>
      <c r="EW10" s="128">
        <f t="shared" ref="EW10" si="43">ET10+EU10+EV10</f>
        <v>0</v>
      </c>
      <c r="EX10" s="125">
        <f>ET10*EX3</f>
        <v>0</v>
      </c>
      <c r="EY10" s="125">
        <f>EU10*EY3</f>
        <v>0</v>
      </c>
      <c r="EZ10" s="125">
        <f>EV10*EZ3</f>
        <v>0</v>
      </c>
      <c r="FA10" s="128">
        <f t="shared" ref="FA10" si="44">EX10+EY10+EZ10</f>
        <v>0</v>
      </c>
      <c r="FB10" s="124">
        <v>0</v>
      </c>
      <c r="FC10" s="124">
        <v>0</v>
      </c>
      <c r="FD10" s="124">
        <v>0</v>
      </c>
      <c r="FE10" s="126">
        <f t="shared" ref="FE10" si="45">FB10+FC10+FD10</f>
        <v>0</v>
      </c>
      <c r="FF10" s="125">
        <f>FB10*FF3</f>
        <v>0</v>
      </c>
      <c r="FG10" s="125">
        <f>FC10*FG3</f>
        <v>0</v>
      </c>
      <c r="FH10" s="125">
        <f>FD10*FH3</f>
        <v>0</v>
      </c>
      <c r="FI10" s="128">
        <f t="shared" ref="FI10" si="46">FF10+FG10+FH10</f>
        <v>0</v>
      </c>
      <c r="FJ10" s="127">
        <f t="shared" ref="FJ10" si="47">FA10+FI10</f>
        <v>0</v>
      </c>
      <c r="FK10" s="124">
        <v>0</v>
      </c>
      <c r="FL10" s="124">
        <v>0</v>
      </c>
      <c r="FM10" s="124">
        <v>0</v>
      </c>
      <c r="FN10" s="128">
        <f t="shared" ref="FN10" si="48">FK10+FL10+FM10</f>
        <v>0</v>
      </c>
      <c r="FO10" s="125">
        <f>FK10*FO3</f>
        <v>0</v>
      </c>
      <c r="FP10" s="125">
        <f>FL10*FP3</f>
        <v>0</v>
      </c>
      <c r="FQ10" s="125">
        <f>FM10*FQ3</f>
        <v>0</v>
      </c>
      <c r="FR10" s="128">
        <f t="shared" ref="FR10" si="49">FO10+FP10+FQ10</f>
        <v>0</v>
      </c>
      <c r="FS10" s="124">
        <v>0</v>
      </c>
      <c r="FT10" s="124">
        <v>0</v>
      </c>
      <c r="FU10" s="124">
        <v>0</v>
      </c>
      <c r="FV10" s="128">
        <f t="shared" ref="FV10" si="50">FS10+FT10+FU10</f>
        <v>0</v>
      </c>
      <c r="FW10" s="129">
        <f>FS10*FW3</f>
        <v>0</v>
      </c>
      <c r="FX10" s="129">
        <f>FT10*FX3</f>
        <v>0</v>
      </c>
      <c r="FY10" s="129">
        <f>FU10*FY3</f>
        <v>0</v>
      </c>
      <c r="FZ10" s="128">
        <f t="shared" ref="FZ10" si="51">FW10+FX10+FY10</f>
        <v>0</v>
      </c>
      <c r="GA10" s="124">
        <v>0</v>
      </c>
      <c r="GB10" s="124">
        <v>0</v>
      </c>
      <c r="GC10" s="124">
        <v>0</v>
      </c>
      <c r="GD10" s="124">
        <v>0</v>
      </c>
      <c r="GE10" s="128">
        <f t="shared" ref="GE10" si="52">SUM(GA10:GD10)</f>
        <v>0</v>
      </c>
      <c r="GF10" s="125">
        <f>GA10*GF3</f>
        <v>0</v>
      </c>
      <c r="GG10" s="125">
        <f>GB10*GG3</f>
        <v>0</v>
      </c>
      <c r="GH10" s="128">
        <f>GC10*GH3</f>
        <v>0</v>
      </c>
      <c r="GI10" s="125">
        <f>GD10*GI3</f>
        <v>0</v>
      </c>
      <c r="GJ10" s="128">
        <f t="shared" ref="GJ10" si="53">GF10+GG10+GH10+GI10</f>
        <v>0</v>
      </c>
      <c r="GK10" s="130">
        <f t="shared" ref="GK10" si="54">EJ10+ER10+FA10+FI10+FR10+FZ10+GJ10</f>
        <v>0</v>
      </c>
      <c r="GL10" s="131">
        <v>0</v>
      </c>
      <c r="GM10" s="132">
        <f t="shared" ref="GM10" si="55">GK10-GL10</f>
        <v>0</v>
      </c>
      <c r="GN10" s="118">
        <f t="shared" ref="GN10" si="56">GM10+EA10</f>
        <v>838</v>
      </c>
      <c r="GO10" s="6">
        <v>5</v>
      </c>
      <c r="GP10" s="28">
        <f>GN10/1110*100</f>
        <v>75.49549549549549</v>
      </c>
      <c r="GQ10" s="17" t="s">
        <v>46</v>
      </c>
      <c r="GR10">
        <v>75.5</v>
      </c>
      <c r="GS10" s="211" t="e">
        <f>#REF!/1110*100</f>
        <v>#REF!</v>
      </c>
    </row>
    <row r="11" spans="1:201">
      <c r="A11" s="6"/>
      <c r="B11" s="19"/>
      <c r="EB11" s="104"/>
    </row>
    <row r="12" spans="1:201" ht="13.5" thickBot="1">
      <c r="C12" s="142"/>
      <c r="D12" s="371" t="s">
        <v>58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V12" s="371" t="s">
        <v>27</v>
      </c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N12" s="20"/>
      <c r="AO12" s="306" t="s">
        <v>92</v>
      </c>
      <c r="AP12" s="306"/>
      <c r="AQ12" s="306"/>
      <c r="AR12" s="306"/>
      <c r="AS12" s="306"/>
      <c r="AT12" s="306"/>
      <c r="AU12" s="306"/>
      <c r="AV12" s="306"/>
      <c r="AW12" s="306"/>
      <c r="AX12" s="3"/>
      <c r="AY12" s="311" t="s">
        <v>28</v>
      </c>
      <c r="AZ12" s="311"/>
      <c r="BA12" s="311"/>
      <c r="BB12" s="311"/>
      <c r="BC12" s="311"/>
      <c r="BD12" s="311"/>
      <c r="BE12" s="311"/>
      <c r="BF12" s="311"/>
      <c r="BG12" s="311"/>
      <c r="BH12" s="17"/>
      <c r="BI12" s="312" t="s">
        <v>29</v>
      </c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"/>
      <c r="BU12" s="311" t="s">
        <v>58</v>
      </c>
      <c r="BV12" s="311"/>
      <c r="BW12" s="311"/>
      <c r="BX12" s="311"/>
      <c r="BY12" s="311"/>
      <c r="BZ12" s="311"/>
      <c r="CA12" s="311"/>
      <c r="CB12" s="311"/>
      <c r="CC12" s="311"/>
      <c r="CD12" s="17"/>
      <c r="CE12" s="312" t="s">
        <v>27</v>
      </c>
      <c r="CF12" s="312"/>
      <c r="CG12" s="312"/>
      <c r="CH12" s="312"/>
      <c r="CI12" s="312"/>
      <c r="CJ12" s="312"/>
      <c r="CK12" s="312"/>
      <c r="CL12" s="312"/>
      <c r="CM12" s="312"/>
      <c r="CN12" s="20"/>
      <c r="CO12" s="315" t="s">
        <v>32</v>
      </c>
      <c r="CP12" s="315"/>
      <c r="CQ12" s="315"/>
      <c r="CR12" s="315"/>
      <c r="CS12" s="315"/>
      <c r="CT12" s="17"/>
      <c r="CX12" s="319" t="s">
        <v>136</v>
      </c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45" t="s">
        <v>127</v>
      </c>
      <c r="EB12" s="345"/>
      <c r="EC12" s="345"/>
      <c r="ED12" s="345"/>
      <c r="EE12" s="345"/>
      <c r="EF12" s="345"/>
    </row>
    <row r="13" spans="1:201">
      <c r="C13" s="142"/>
      <c r="D13" s="307" t="s">
        <v>114</v>
      </c>
      <c r="E13" s="307"/>
      <c r="F13" s="307"/>
      <c r="G13" s="307"/>
      <c r="H13" s="307"/>
      <c r="I13" s="307"/>
      <c r="J13" s="307"/>
      <c r="K13" s="307"/>
      <c r="M13" s="307" t="s">
        <v>113</v>
      </c>
      <c r="N13" s="307"/>
      <c r="O13" s="307"/>
      <c r="P13" s="307"/>
      <c r="Q13" s="307"/>
      <c r="R13" s="307"/>
      <c r="S13" s="307"/>
      <c r="T13" s="307"/>
      <c r="V13" s="307" t="s">
        <v>115</v>
      </c>
      <c r="W13" s="307"/>
      <c r="X13" s="307"/>
      <c r="Y13" s="307"/>
      <c r="Z13" s="307"/>
      <c r="AA13" s="307"/>
      <c r="AB13" s="307"/>
      <c r="AC13" s="307"/>
      <c r="AE13" s="307" t="s">
        <v>116</v>
      </c>
      <c r="AF13" s="307"/>
      <c r="AG13" s="307"/>
      <c r="AH13" s="307"/>
      <c r="AI13" s="307"/>
      <c r="AJ13" s="307"/>
      <c r="AK13" s="307"/>
      <c r="AL13" s="307"/>
      <c r="AN13" s="20"/>
      <c r="AO13" s="307" t="s">
        <v>117</v>
      </c>
      <c r="AP13" s="307"/>
      <c r="AQ13" s="307"/>
      <c r="AR13" s="307"/>
      <c r="AS13" s="307"/>
      <c r="AT13" s="307"/>
      <c r="AU13" s="307"/>
      <c r="AV13" s="307"/>
      <c r="AW13" s="307"/>
      <c r="AY13" s="302" t="s">
        <v>97</v>
      </c>
      <c r="AZ13" s="302"/>
      <c r="BA13" s="302"/>
      <c r="BB13" s="302"/>
      <c r="BC13" s="302"/>
      <c r="BD13" s="302"/>
      <c r="BE13" s="302"/>
      <c r="BF13" s="302"/>
      <c r="BG13" s="302"/>
      <c r="BH13" s="17"/>
      <c r="BI13" s="307" t="s">
        <v>118</v>
      </c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"/>
      <c r="BU13" s="313" t="s">
        <v>30</v>
      </c>
      <c r="BV13" s="313"/>
      <c r="BW13" s="313"/>
      <c r="BX13" s="313"/>
      <c r="BY13" s="313"/>
      <c r="BZ13" s="313"/>
      <c r="CA13" s="313"/>
      <c r="CB13" s="313"/>
      <c r="CC13" s="313"/>
      <c r="CD13" s="17"/>
      <c r="CE13" s="314" t="s">
        <v>30</v>
      </c>
      <c r="CF13" s="314"/>
      <c r="CG13" s="314"/>
      <c r="CH13" s="314"/>
      <c r="CI13" s="314"/>
      <c r="CJ13" s="314"/>
      <c r="CK13" s="314"/>
      <c r="CL13" s="314"/>
      <c r="CM13" s="314"/>
      <c r="CN13" s="20"/>
      <c r="CO13" s="20"/>
      <c r="CP13" s="20"/>
      <c r="CQ13" s="17"/>
      <c r="CR13" s="17"/>
      <c r="CS13" s="17"/>
      <c r="CT13" s="17"/>
      <c r="CX13" s="346" t="s">
        <v>122</v>
      </c>
      <c r="CY13" s="347"/>
      <c r="CZ13" s="347"/>
      <c r="DA13" s="347"/>
      <c r="DB13" s="372"/>
      <c r="DC13" s="348" t="s">
        <v>123</v>
      </c>
      <c r="DD13" s="349"/>
      <c r="DE13" s="349"/>
      <c r="DF13" s="349"/>
      <c r="DG13" s="349"/>
      <c r="DH13" s="349"/>
      <c r="DI13" s="350" t="s">
        <v>124</v>
      </c>
      <c r="DJ13" s="350"/>
      <c r="DK13" s="350"/>
      <c r="DL13" s="350"/>
      <c r="DM13" s="350"/>
      <c r="DN13" s="350"/>
      <c r="DO13" s="351" t="s">
        <v>125</v>
      </c>
      <c r="DP13" s="349"/>
      <c r="DQ13" s="349"/>
      <c r="DR13" s="349"/>
      <c r="DS13" s="349"/>
      <c r="DT13" s="349"/>
      <c r="DU13" s="352" t="s">
        <v>126</v>
      </c>
      <c r="DV13" s="350"/>
      <c r="DW13" s="350"/>
      <c r="DX13" s="350"/>
      <c r="DY13" s="350"/>
      <c r="DZ13" s="353"/>
      <c r="EA13" s="375" t="s">
        <v>129</v>
      </c>
      <c r="EB13" s="349"/>
      <c r="EC13" s="349"/>
      <c r="ED13" s="349"/>
      <c r="EE13" s="349"/>
      <c r="EF13" s="354"/>
    </row>
    <row r="14" spans="1:201">
      <c r="D14" s="369" t="s">
        <v>25</v>
      </c>
      <c r="E14" s="369"/>
      <c r="F14" s="369"/>
      <c r="G14" s="369"/>
      <c r="H14" s="134" t="s">
        <v>26</v>
      </c>
      <c r="I14" s="98"/>
      <c r="J14" s="98"/>
      <c r="K14" s="135"/>
      <c r="M14" s="369" t="s">
        <v>25</v>
      </c>
      <c r="N14" s="369"/>
      <c r="O14" s="369"/>
      <c r="P14" s="369"/>
      <c r="Q14" s="134" t="s">
        <v>26</v>
      </c>
      <c r="R14" s="98"/>
      <c r="S14" s="98"/>
      <c r="T14" s="135"/>
      <c r="V14" s="369" t="s">
        <v>25</v>
      </c>
      <c r="W14" s="369"/>
      <c r="X14" s="369"/>
      <c r="Y14" s="369"/>
      <c r="Z14" s="134" t="s">
        <v>26</v>
      </c>
      <c r="AA14" s="98"/>
      <c r="AB14" s="98"/>
      <c r="AC14" s="135"/>
      <c r="AE14" s="369" t="s">
        <v>25</v>
      </c>
      <c r="AF14" s="369"/>
      <c r="AG14" s="369"/>
      <c r="AH14" s="369"/>
      <c r="AI14" s="134" t="s">
        <v>26</v>
      </c>
      <c r="AJ14" s="98"/>
      <c r="AK14" s="98"/>
      <c r="AL14" s="135"/>
      <c r="AO14" s="369" t="s">
        <v>25</v>
      </c>
      <c r="AP14" s="369"/>
      <c r="AQ14" s="369"/>
      <c r="AR14" s="369"/>
      <c r="AT14" s="310" t="s">
        <v>26</v>
      </c>
      <c r="AU14" s="310"/>
      <c r="AV14" s="310"/>
      <c r="AW14" s="310"/>
      <c r="AY14" s="369" t="s">
        <v>25</v>
      </c>
      <c r="AZ14" s="369"/>
      <c r="BA14" s="369"/>
      <c r="BB14" s="369"/>
      <c r="BD14" s="310" t="s">
        <v>26</v>
      </c>
      <c r="BE14" s="310"/>
      <c r="BF14" s="310"/>
      <c r="BG14" s="310"/>
      <c r="BI14" s="369" t="s">
        <v>25</v>
      </c>
      <c r="BJ14" s="369"/>
      <c r="BK14" s="369"/>
      <c r="BL14" s="369"/>
      <c r="BM14" s="369"/>
      <c r="BO14" s="310" t="s">
        <v>26</v>
      </c>
      <c r="BP14" s="310"/>
      <c r="BQ14" s="310"/>
      <c r="BR14" s="310"/>
      <c r="BS14" s="310"/>
      <c r="BU14" s="369" t="s">
        <v>25</v>
      </c>
      <c r="BV14" s="369"/>
      <c r="BW14" s="369"/>
      <c r="BX14" s="369"/>
      <c r="BZ14" s="310" t="s">
        <v>26</v>
      </c>
      <c r="CA14" s="310"/>
      <c r="CB14" s="310"/>
      <c r="CC14" s="310"/>
      <c r="CE14" s="369" t="s">
        <v>25</v>
      </c>
      <c r="CF14" s="369"/>
      <c r="CG14" s="369"/>
      <c r="CH14" s="369"/>
      <c r="CJ14" s="310" t="s">
        <v>26</v>
      </c>
      <c r="CK14" s="310"/>
      <c r="CL14" s="310"/>
      <c r="CM14" s="310"/>
      <c r="CO14" s="59">
        <v>1</v>
      </c>
      <c r="CP14" s="104"/>
      <c r="CQ14" s="60" t="s">
        <v>31</v>
      </c>
      <c r="CR14" s="104"/>
      <c r="CS14" s="102">
        <v>3</v>
      </c>
      <c r="CX14" s="355" t="s">
        <v>114</v>
      </c>
      <c r="CY14" s="356"/>
      <c r="CZ14" s="356"/>
      <c r="DA14" s="356"/>
      <c r="DB14" s="373"/>
      <c r="DC14" s="285" t="s">
        <v>45</v>
      </c>
      <c r="DD14" s="324"/>
      <c r="DE14" s="324"/>
      <c r="DF14" s="324"/>
      <c r="DG14" s="357">
        <v>139</v>
      </c>
      <c r="DH14" s="357"/>
      <c r="DI14" s="286" t="s">
        <v>60</v>
      </c>
      <c r="DJ14" s="324"/>
      <c r="DK14" s="324"/>
      <c r="DL14" s="324"/>
      <c r="DM14" s="358">
        <v>135</v>
      </c>
      <c r="DN14" s="358"/>
      <c r="DO14" s="286" t="s">
        <v>44</v>
      </c>
      <c r="DP14" s="324"/>
      <c r="DQ14" s="324"/>
      <c r="DR14" s="324"/>
      <c r="DS14" s="357">
        <v>123</v>
      </c>
      <c r="DT14" s="357"/>
      <c r="DU14" s="286" t="s">
        <v>121</v>
      </c>
      <c r="DV14" s="324"/>
      <c r="DW14" s="324"/>
      <c r="DX14" s="324"/>
      <c r="DY14" s="358">
        <v>123</v>
      </c>
      <c r="DZ14" s="359"/>
      <c r="EA14" s="331" t="s">
        <v>46</v>
      </c>
      <c r="EB14" s="332"/>
      <c r="EC14" s="332"/>
      <c r="ED14" s="332"/>
      <c r="EE14" s="357">
        <v>106</v>
      </c>
      <c r="EF14" s="360"/>
    </row>
    <row r="15" spans="1:201">
      <c r="D15" s="136" t="s">
        <v>2</v>
      </c>
      <c r="E15" s="136" t="s">
        <v>3</v>
      </c>
      <c r="F15" s="136" t="s">
        <v>8</v>
      </c>
      <c r="G15" s="137" t="s">
        <v>4</v>
      </c>
      <c r="H15" s="137" t="s">
        <v>2</v>
      </c>
      <c r="I15" s="136" t="s">
        <v>3</v>
      </c>
      <c r="J15" s="136" t="s">
        <v>8</v>
      </c>
      <c r="K15" s="137" t="s">
        <v>4</v>
      </c>
      <c r="L15" s="136"/>
      <c r="M15" s="136" t="s">
        <v>2</v>
      </c>
      <c r="N15" s="136" t="s">
        <v>3</v>
      </c>
      <c r="O15" s="136" t="s">
        <v>8</v>
      </c>
      <c r="P15" s="137" t="s">
        <v>4</v>
      </c>
      <c r="Q15" s="137" t="s">
        <v>2</v>
      </c>
      <c r="R15" s="136" t="s">
        <v>3</v>
      </c>
      <c r="S15" s="136" t="s">
        <v>8</v>
      </c>
      <c r="T15" s="137" t="s">
        <v>4</v>
      </c>
      <c r="V15" s="6" t="s">
        <v>5</v>
      </c>
      <c r="W15" s="6" t="s">
        <v>6</v>
      </c>
      <c r="X15" s="6" t="s">
        <v>8</v>
      </c>
      <c r="Y15" s="12" t="s">
        <v>4</v>
      </c>
      <c r="Z15" s="6" t="s">
        <v>5</v>
      </c>
      <c r="AA15" s="6" t="s">
        <v>6</v>
      </c>
      <c r="AB15" s="6" t="s">
        <v>8</v>
      </c>
      <c r="AC15" s="12" t="s">
        <v>4</v>
      </c>
      <c r="AE15" s="6" t="s">
        <v>5</v>
      </c>
      <c r="AF15" s="6" t="s">
        <v>6</v>
      </c>
      <c r="AG15" s="6" t="s">
        <v>8</v>
      </c>
      <c r="AH15" s="12" t="s">
        <v>4</v>
      </c>
      <c r="AI15" s="6" t="s">
        <v>5</v>
      </c>
      <c r="AJ15" s="6" t="s">
        <v>6</v>
      </c>
      <c r="AK15" s="6" t="s">
        <v>8</v>
      </c>
      <c r="AL15" s="12" t="s">
        <v>4</v>
      </c>
      <c r="AO15" s="7" t="s">
        <v>7</v>
      </c>
      <c r="AP15" s="7" t="s">
        <v>91</v>
      </c>
      <c r="AQ15" s="7" t="s">
        <v>8</v>
      </c>
      <c r="AR15" s="32" t="s">
        <v>4</v>
      </c>
      <c r="AT15" s="6" t="s">
        <v>7</v>
      </c>
      <c r="AU15" s="6" t="s">
        <v>91</v>
      </c>
      <c r="AV15" s="6" t="s">
        <v>8</v>
      </c>
      <c r="AW15" s="12" t="s">
        <v>4</v>
      </c>
      <c r="AY15" s="7" t="s">
        <v>15</v>
      </c>
      <c r="AZ15" s="7" t="s">
        <v>16</v>
      </c>
      <c r="BA15" s="7" t="s">
        <v>8</v>
      </c>
      <c r="BB15" s="32" t="s">
        <v>4</v>
      </c>
      <c r="BD15" s="6" t="s">
        <v>15</v>
      </c>
      <c r="BE15" s="6" t="s">
        <v>16</v>
      </c>
      <c r="BF15" s="6" t="s">
        <v>8</v>
      </c>
      <c r="BG15" s="12" t="s">
        <v>4</v>
      </c>
      <c r="BI15" s="7" t="s">
        <v>2</v>
      </c>
      <c r="BJ15" s="7" t="s">
        <v>3</v>
      </c>
      <c r="BK15" s="7" t="s">
        <v>17</v>
      </c>
      <c r="BL15" s="7" t="s">
        <v>8</v>
      </c>
      <c r="BM15" s="32" t="s">
        <v>4</v>
      </c>
      <c r="BO15" s="6" t="s">
        <v>2</v>
      </c>
      <c r="BP15" s="6" t="s">
        <v>3</v>
      </c>
      <c r="BQ15" s="6" t="s">
        <v>17</v>
      </c>
      <c r="BR15" s="6" t="s">
        <v>8</v>
      </c>
      <c r="BS15" s="12" t="s">
        <v>4</v>
      </c>
      <c r="BU15" s="7" t="s">
        <v>2</v>
      </c>
      <c r="BV15" s="7" t="s">
        <v>3</v>
      </c>
      <c r="BW15" s="7" t="s">
        <v>8</v>
      </c>
      <c r="BX15" s="32" t="s">
        <v>4</v>
      </c>
      <c r="BZ15" s="7" t="s">
        <v>2</v>
      </c>
      <c r="CA15" s="7" t="s">
        <v>3</v>
      </c>
      <c r="CB15" s="7" t="s">
        <v>8</v>
      </c>
      <c r="CC15" s="32" t="s">
        <v>4</v>
      </c>
      <c r="CE15" s="7" t="s">
        <v>5</v>
      </c>
      <c r="CF15" s="7" t="s">
        <v>6</v>
      </c>
      <c r="CG15" s="7" t="s">
        <v>8</v>
      </c>
      <c r="CH15" s="32" t="s">
        <v>4</v>
      </c>
      <c r="CJ15" s="6" t="s">
        <v>5</v>
      </c>
      <c r="CK15" s="6" t="s">
        <v>6</v>
      </c>
      <c r="CL15" s="6" t="s">
        <v>8</v>
      </c>
      <c r="CM15" s="12" t="s">
        <v>4</v>
      </c>
      <c r="CX15" s="355" t="s">
        <v>113</v>
      </c>
      <c r="CY15" s="356"/>
      <c r="CZ15" s="356"/>
      <c r="DA15" s="356"/>
      <c r="DB15" s="373"/>
      <c r="DC15" s="285" t="s">
        <v>45</v>
      </c>
      <c r="DD15" s="324"/>
      <c r="DE15" s="324"/>
      <c r="DF15" s="324"/>
      <c r="DG15" s="357">
        <v>142</v>
      </c>
      <c r="DH15" s="357"/>
      <c r="DI15" s="286" t="s">
        <v>60</v>
      </c>
      <c r="DJ15" s="324"/>
      <c r="DK15" s="324"/>
      <c r="DL15" s="324"/>
      <c r="DM15" s="358">
        <v>132</v>
      </c>
      <c r="DN15" s="358"/>
      <c r="DO15" s="286" t="s">
        <v>44</v>
      </c>
      <c r="DP15" s="324"/>
      <c r="DQ15" s="324"/>
      <c r="DR15" s="324"/>
      <c r="DS15" s="357">
        <v>130</v>
      </c>
      <c r="DT15" s="357"/>
      <c r="DU15" s="286" t="s">
        <v>121</v>
      </c>
      <c r="DV15" s="324"/>
      <c r="DW15" s="324"/>
      <c r="DX15" s="324"/>
      <c r="DY15" s="358">
        <v>120</v>
      </c>
      <c r="DZ15" s="359"/>
      <c r="EA15" s="331" t="s">
        <v>46</v>
      </c>
      <c r="EB15" s="332"/>
      <c r="EC15" s="332"/>
      <c r="ED15" s="332"/>
      <c r="EE15" s="357">
        <v>114</v>
      </c>
      <c r="EF15" s="360"/>
    </row>
    <row r="16" spans="1:201">
      <c r="C16" s="230" t="s">
        <v>45</v>
      </c>
      <c r="D16">
        <f>H6+BT6</f>
        <v>84</v>
      </c>
      <c r="E16">
        <f t="shared" ref="E16:F16" si="57">I6+BU6</f>
        <v>27</v>
      </c>
      <c r="F16">
        <f t="shared" si="57"/>
        <v>28</v>
      </c>
      <c r="G16" s="33">
        <f>D16+E16+F16</f>
        <v>139</v>
      </c>
      <c r="H16">
        <f t="shared" ref="H16:J20" si="58">D16+EG6</f>
        <v>144</v>
      </c>
      <c r="I16">
        <f t="shared" si="58"/>
        <v>47</v>
      </c>
      <c r="J16">
        <f t="shared" si="58"/>
        <v>48</v>
      </c>
      <c r="K16" s="33">
        <f>H16+I16+J16</f>
        <v>239</v>
      </c>
      <c r="L16" s="27"/>
      <c r="M16">
        <f t="shared" ref="M16:O20" si="59">P6+CB6</f>
        <v>87</v>
      </c>
      <c r="N16">
        <f t="shared" si="59"/>
        <v>28</v>
      </c>
      <c r="O16">
        <f t="shared" si="59"/>
        <v>27</v>
      </c>
      <c r="P16" s="33">
        <f>M16+N16+O16</f>
        <v>142</v>
      </c>
      <c r="Q16">
        <f t="shared" ref="Q16:S20" si="60">M16+EO6</f>
        <v>141</v>
      </c>
      <c r="R16">
        <f t="shared" si="60"/>
        <v>46</v>
      </c>
      <c r="S16">
        <f t="shared" si="60"/>
        <v>45</v>
      </c>
      <c r="T16" s="33">
        <f>Q16+R16+S16</f>
        <v>232</v>
      </c>
      <c r="V16">
        <f t="shared" ref="V16:X20" si="61">Y6+CK6</f>
        <v>108</v>
      </c>
      <c r="W16">
        <f t="shared" si="61"/>
        <v>84</v>
      </c>
      <c r="X16">
        <f t="shared" si="61"/>
        <v>27</v>
      </c>
      <c r="Y16" s="33">
        <f>V16+W16+X16</f>
        <v>219</v>
      </c>
      <c r="Z16">
        <f t="shared" ref="Z16:AB20" si="62">V16+EX6</f>
        <v>184</v>
      </c>
      <c r="AA16">
        <f t="shared" si="62"/>
        <v>144</v>
      </c>
      <c r="AB16">
        <f t="shared" si="62"/>
        <v>46</v>
      </c>
      <c r="AC16" s="33">
        <f>Z16+AA16+AB16</f>
        <v>374</v>
      </c>
      <c r="AE16">
        <f t="shared" ref="AE16:AG20" si="63">AG6+CS6</f>
        <v>112</v>
      </c>
      <c r="AF16">
        <f t="shared" si="63"/>
        <v>84</v>
      </c>
      <c r="AG16">
        <f t="shared" si="63"/>
        <v>29</v>
      </c>
      <c r="AH16" s="33">
        <f>AE16+AF16+AG16</f>
        <v>225</v>
      </c>
      <c r="AI16">
        <f t="shared" ref="AI16:AK20" si="64">AE16+FF6</f>
        <v>188</v>
      </c>
      <c r="AJ16">
        <f t="shared" si="64"/>
        <v>141</v>
      </c>
      <c r="AK16">
        <f t="shared" si="64"/>
        <v>48</v>
      </c>
      <c r="AL16" s="33">
        <f>AI16+AJ16+AK16</f>
        <v>377</v>
      </c>
      <c r="AO16">
        <f t="shared" ref="AO16:AQ20" si="65">AP6+DB6</f>
        <v>50</v>
      </c>
      <c r="AP16">
        <f t="shared" si="65"/>
        <v>50</v>
      </c>
      <c r="AQ16">
        <f t="shared" si="65"/>
        <v>26</v>
      </c>
      <c r="AR16" s="33">
        <f>AO16+AP16+AQ16</f>
        <v>126</v>
      </c>
      <c r="AS16" s="27"/>
      <c r="AT16">
        <f t="shared" ref="AT16:AV20" si="66">AO16+FO6</f>
        <v>86</v>
      </c>
      <c r="AU16">
        <f t="shared" si="66"/>
        <v>86</v>
      </c>
      <c r="AV16">
        <f t="shared" si="66"/>
        <v>45</v>
      </c>
      <c r="AW16" s="33">
        <f>AT16+AU16+AV16</f>
        <v>217</v>
      </c>
      <c r="AX16" s="27"/>
      <c r="AY16">
        <f t="shared" ref="AY16:BA20" si="67">AT6+DF6</f>
        <v>26</v>
      </c>
      <c r="AZ16">
        <f t="shared" si="67"/>
        <v>26</v>
      </c>
      <c r="BA16">
        <f t="shared" si="67"/>
        <v>25</v>
      </c>
      <c r="BB16" s="33">
        <f>SUM(AY16:BA16)</f>
        <v>77</v>
      </c>
      <c r="BC16" s="27"/>
      <c r="BD16">
        <f t="shared" ref="BD16:BF20" si="68">AY16+FW6</f>
        <v>45</v>
      </c>
      <c r="BE16">
        <f t="shared" si="68"/>
        <v>45</v>
      </c>
      <c r="BF16">
        <f t="shared" si="68"/>
        <v>43</v>
      </c>
      <c r="BG16" s="33">
        <f>SUM(BD16:BF16)</f>
        <v>133</v>
      </c>
      <c r="BH16" s="27"/>
      <c r="BI16">
        <f t="shared" ref="BI16:BL20" si="69">BG6+DS6</f>
        <v>56</v>
      </c>
      <c r="BJ16">
        <f t="shared" si="69"/>
        <v>0</v>
      </c>
      <c r="BK16">
        <f t="shared" si="69"/>
        <v>0</v>
      </c>
      <c r="BL16">
        <f t="shared" si="69"/>
        <v>26</v>
      </c>
      <c r="BM16" s="33">
        <f>SUM(BI16:BL16)</f>
        <v>82</v>
      </c>
      <c r="BN16" s="27"/>
      <c r="BO16">
        <f t="shared" ref="BO16:BR20" si="70">BI16+GF6</f>
        <v>96</v>
      </c>
      <c r="BP16">
        <f t="shared" si="70"/>
        <v>0</v>
      </c>
      <c r="BQ16">
        <f t="shared" si="70"/>
        <v>0</v>
      </c>
      <c r="BR16">
        <f t="shared" si="70"/>
        <v>46</v>
      </c>
      <c r="BS16" s="33">
        <f>SUM(BO16:BR16)</f>
        <v>142</v>
      </c>
      <c r="BT16" s="27"/>
      <c r="BU16">
        <f>D16+M16</f>
        <v>171</v>
      </c>
      <c r="BV16">
        <f t="shared" ref="BV16:BW20" si="71">E16+N16</f>
        <v>55</v>
      </c>
      <c r="BW16">
        <f t="shared" si="71"/>
        <v>55</v>
      </c>
      <c r="BX16" s="33">
        <f>SUM(BU16:BW16)</f>
        <v>281</v>
      </c>
      <c r="BZ16">
        <f>H16+Q16</f>
        <v>285</v>
      </c>
      <c r="CA16">
        <f t="shared" ref="CA16:CB20" si="72">I16+R16</f>
        <v>93</v>
      </c>
      <c r="CB16">
        <f t="shared" si="72"/>
        <v>93</v>
      </c>
      <c r="CC16" s="33">
        <f>SUM(BZ16:CB16)</f>
        <v>471</v>
      </c>
      <c r="CE16">
        <f>V16+AE16</f>
        <v>220</v>
      </c>
      <c r="CF16">
        <f t="shared" ref="CF16:CG20" si="73">W16+AF16</f>
        <v>168</v>
      </c>
      <c r="CG16">
        <f t="shared" si="73"/>
        <v>56</v>
      </c>
      <c r="CH16" s="33">
        <f>SUM(CE16:CG16)</f>
        <v>444</v>
      </c>
      <c r="CJ16">
        <f>Z16+AI16</f>
        <v>372</v>
      </c>
      <c r="CK16">
        <f t="shared" ref="CK16:CL20" si="74">AA16+AJ16</f>
        <v>285</v>
      </c>
      <c r="CL16">
        <f t="shared" si="74"/>
        <v>94</v>
      </c>
      <c r="CM16" s="33">
        <f>SUM(CJ16:CL16)</f>
        <v>751</v>
      </c>
      <c r="CO16" s="34">
        <f>J6+R6+AA6+AI6+AR6+AZ6+BJ6</f>
        <v>88</v>
      </c>
      <c r="CQ16" s="36">
        <f>AQ16+BA16+BL16+BW16+CG16</f>
        <v>188</v>
      </c>
      <c r="CS16" s="35">
        <f>AV16+BF16+BR16+CB16+CL16</f>
        <v>321</v>
      </c>
      <c r="CX16" s="355" t="s">
        <v>115</v>
      </c>
      <c r="CY16" s="356"/>
      <c r="CZ16" s="356"/>
      <c r="DA16" s="356"/>
      <c r="DB16" s="373"/>
      <c r="DC16" s="285" t="s">
        <v>121</v>
      </c>
      <c r="DD16" s="324"/>
      <c r="DE16" s="324"/>
      <c r="DF16" s="324"/>
      <c r="DG16" s="357">
        <v>227</v>
      </c>
      <c r="DH16" s="357"/>
      <c r="DI16" s="286" t="s">
        <v>44</v>
      </c>
      <c r="DJ16" s="324"/>
      <c r="DK16" s="324"/>
      <c r="DL16" s="324"/>
      <c r="DM16" s="358">
        <v>220</v>
      </c>
      <c r="DN16" s="358"/>
      <c r="DO16" s="286" t="s">
        <v>60</v>
      </c>
      <c r="DP16" s="324"/>
      <c r="DQ16" s="324"/>
      <c r="DR16" s="324"/>
      <c r="DS16" s="357">
        <v>220</v>
      </c>
      <c r="DT16" s="357"/>
      <c r="DU16" s="286" t="s">
        <v>45</v>
      </c>
      <c r="DV16" s="324"/>
      <c r="DW16" s="324"/>
      <c r="DX16" s="324"/>
      <c r="DY16" s="358">
        <v>219</v>
      </c>
      <c r="DZ16" s="359"/>
      <c r="EA16" s="331" t="s">
        <v>46</v>
      </c>
      <c r="EB16" s="332"/>
      <c r="EC16" s="332"/>
      <c r="ED16" s="332"/>
      <c r="EE16" s="357">
        <v>204</v>
      </c>
      <c r="EF16" s="360"/>
    </row>
    <row r="17" spans="3:136">
      <c r="C17" s="17" t="s">
        <v>121</v>
      </c>
      <c r="D17">
        <f t="shared" ref="D17:D19" si="75">H7+BT7</f>
        <v>75</v>
      </c>
      <c r="E17">
        <f t="shared" ref="E17:E19" si="76">I7+BU7</f>
        <v>22</v>
      </c>
      <c r="F17">
        <f t="shared" ref="F17:F19" si="77">J7+BV7</f>
        <v>26</v>
      </c>
      <c r="G17" s="33">
        <f t="shared" ref="G17:G20" si="78">D17+E17+F17</f>
        <v>123</v>
      </c>
      <c r="H17">
        <f t="shared" si="58"/>
        <v>129</v>
      </c>
      <c r="I17">
        <f t="shared" si="58"/>
        <v>41</v>
      </c>
      <c r="J17">
        <f t="shared" si="58"/>
        <v>45</v>
      </c>
      <c r="K17" s="33">
        <f t="shared" ref="K17:K20" si="79">H17+I17+J17</f>
        <v>215</v>
      </c>
      <c r="L17" s="27"/>
      <c r="M17">
        <f t="shared" si="59"/>
        <v>72</v>
      </c>
      <c r="N17">
        <f t="shared" si="59"/>
        <v>23</v>
      </c>
      <c r="O17">
        <f t="shared" si="59"/>
        <v>25</v>
      </c>
      <c r="P17" s="33">
        <f t="shared" ref="P17:P20" si="80">M17+N17+O17</f>
        <v>120</v>
      </c>
      <c r="Q17">
        <f t="shared" si="60"/>
        <v>129</v>
      </c>
      <c r="R17">
        <f t="shared" si="60"/>
        <v>41</v>
      </c>
      <c r="S17">
        <f t="shared" si="60"/>
        <v>43</v>
      </c>
      <c r="T17" s="33">
        <f t="shared" ref="T17:T20" si="81">Q17+R17+S17</f>
        <v>213</v>
      </c>
      <c r="V17">
        <f t="shared" si="61"/>
        <v>116</v>
      </c>
      <c r="W17">
        <f t="shared" si="61"/>
        <v>84</v>
      </c>
      <c r="X17">
        <f t="shared" si="61"/>
        <v>27</v>
      </c>
      <c r="Y17" s="33">
        <f t="shared" ref="Y17:Y20" si="82">V17+W17+X17</f>
        <v>227</v>
      </c>
      <c r="Z17">
        <f t="shared" si="62"/>
        <v>196</v>
      </c>
      <c r="AA17">
        <f t="shared" si="62"/>
        <v>144</v>
      </c>
      <c r="AB17">
        <f t="shared" si="62"/>
        <v>47</v>
      </c>
      <c r="AC17" s="33">
        <f t="shared" ref="AC17:AC20" si="83">Z17+AA17+AB17</f>
        <v>387</v>
      </c>
      <c r="AE17">
        <f t="shared" si="63"/>
        <v>112</v>
      </c>
      <c r="AF17">
        <f t="shared" si="63"/>
        <v>84</v>
      </c>
      <c r="AG17">
        <f t="shared" si="63"/>
        <v>27</v>
      </c>
      <c r="AH17" s="33">
        <f t="shared" ref="AH17:AH20" si="84">AE17+AF17+AG17</f>
        <v>223</v>
      </c>
      <c r="AI17">
        <f t="shared" si="64"/>
        <v>192</v>
      </c>
      <c r="AJ17">
        <f t="shared" si="64"/>
        <v>144</v>
      </c>
      <c r="AK17">
        <f t="shared" si="64"/>
        <v>47</v>
      </c>
      <c r="AL17" s="33">
        <f t="shared" ref="AL17:AL20" si="85">AI17+AJ17+AK17</f>
        <v>383</v>
      </c>
      <c r="AO17">
        <f t="shared" si="65"/>
        <v>52</v>
      </c>
      <c r="AP17">
        <f t="shared" si="65"/>
        <v>52</v>
      </c>
      <c r="AQ17">
        <f t="shared" si="65"/>
        <v>26</v>
      </c>
      <c r="AR17" s="33">
        <f t="shared" ref="AR17:AR20" si="86">AO17+AP17+AQ17</f>
        <v>130</v>
      </c>
      <c r="AS17" s="27"/>
      <c r="AT17">
        <f t="shared" si="66"/>
        <v>90</v>
      </c>
      <c r="AU17">
        <f t="shared" si="66"/>
        <v>88</v>
      </c>
      <c r="AV17">
        <f t="shared" si="66"/>
        <v>45</v>
      </c>
      <c r="AW17" s="33">
        <f t="shared" ref="AW17:AW20" si="87">AT17+AU17+AV17</f>
        <v>223</v>
      </c>
      <c r="AX17" s="27"/>
      <c r="AY17">
        <f t="shared" si="67"/>
        <v>25</v>
      </c>
      <c r="AZ17">
        <f t="shared" si="67"/>
        <v>25</v>
      </c>
      <c r="BA17">
        <f t="shared" si="67"/>
        <v>26</v>
      </c>
      <c r="BB17" s="33">
        <f t="shared" ref="BB17:BB20" si="88">SUM(AY17:BA17)</f>
        <v>76</v>
      </c>
      <c r="BC17" s="27"/>
      <c r="BD17">
        <f t="shared" si="68"/>
        <v>44</v>
      </c>
      <c r="BE17">
        <f t="shared" si="68"/>
        <v>44</v>
      </c>
      <c r="BF17">
        <f t="shared" si="68"/>
        <v>46</v>
      </c>
      <c r="BG17" s="33">
        <f t="shared" ref="BG17:BG20" si="89">SUM(BD17:BF17)</f>
        <v>134</v>
      </c>
      <c r="BH17" s="27"/>
      <c r="BI17">
        <f t="shared" si="69"/>
        <v>54</v>
      </c>
      <c r="BJ17">
        <f t="shared" si="69"/>
        <v>0</v>
      </c>
      <c r="BK17">
        <f t="shared" si="69"/>
        <v>0</v>
      </c>
      <c r="BL17">
        <f t="shared" si="69"/>
        <v>27</v>
      </c>
      <c r="BM17" s="33">
        <f t="shared" ref="BM17:BM20" si="90">SUM(BI17:BL17)</f>
        <v>81</v>
      </c>
      <c r="BN17" s="27"/>
      <c r="BO17">
        <f t="shared" si="70"/>
        <v>92</v>
      </c>
      <c r="BP17">
        <f t="shared" si="70"/>
        <v>0</v>
      </c>
      <c r="BQ17">
        <f t="shared" si="70"/>
        <v>0</v>
      </c>
      <c r="BR17">
        <f t="shared" si="70"/>
        <v>47</v>
      </c>
      <c r="BS17" s="33">
        <f t="shared" ref="BS17:BS20" si="91">SUM(BO17:BR17)</f>
        <v>139</v>
      </c>
      <c r="BT17" s="27"/>
      <c r="BU17">
        <f t="shared" ref="BU17:BU20" si="92">D17+M17</f>
        <v>147</v>
      </c>
      <c r="BV17">
        <f t="shared" si="71"/>
        <v>45</v>
      </c>
      <c r="BW17">
        <f t="shared" si="71"/>
        <v>51</v>
      </c>
      <c r="BX17" s="33">
        <f t="shared" ref="BX17:BX20" si="93">SUM(BU17:BW17)</f>
        <v>243</v>
      </c>
      <c r="BZ17">
        <f t="shared" ref="BZ17:BZ20" si="94">H17+Q17</f>
        <v>258</v>
      </c>
      <c r="CA17">
        <f t="shared" si="72"/>
        <v>82</v>
      </c>
      <c r="CB17">
        <f t="shared" si="72"/>
        <v>88</v>
      </c>
      <c r="CC17" s="33">
        <f t="shared" ref="CC17:CC20" si="95">SUM(BZ17:CB17)</f>
        <v>428</v>
      </c>
      <c r="CE17">
        <f t="shared" ref="CE17:CE20" si="96">V17+AE17</f>
        <v>228</v>
      </c>
      <c r="CF17">
        <f t="shared" si="73"/>
        <v>168</v>
      </c>
      <c r="CG17">
        <f t="shared" si="73"/>
        <v>54</v>
      </c>
      <c r="CH17" s="33">
        <f t="shared" ref="CH17:CH20" si="97">SUM(CE17:CG17)</f>
        <v>450</v>
      </c>
      <c r="CJ17">
        <f t="shared" ref="CJ17:CJ20" si="98">Z17+AI17</f>
        <v>388</v>
      </c>
      <c r="CK17">
        <f t="shared" si="74"/>
        <v>288</v>
      </c>
      <c r="CL17">
        <f t="shared" si="74"/>
        <v>94</v>
      </c>
      <c r="CM17" s="33">
        <f t="shared" ref="CM17:CM20" si="99">SUM(CJ17:CL17)</f>
        <v>770</v>
      </c>
      <c r="CO17" s="34">
        <f>J7+R7+AA7+AI7+AR7+AZ7+BJ7</f>
        <v>86</v>
      </c>
      <c r="CQ17" s="36">
        <f t="shared" ref="CQ17:CQ20" si="100">AQ17+BA17+BL17+BW17+CG17</f>
        <v>184</v>
      </c>
      <c r="CS17" s="35">
        <f t="shared" ref="CS17:CS20" si="101">AV17+BF17+BR17+CB17+CL17</f>
        <v>320</v>
      </c>
      <c r="CX17" s="355" t="s">
        <v>116</v>
      </c>
      <c r="CY17" s="356"/>
      <c r="CZ17" s="356"/>
      <c r="DA17" s="356"/>
      <c r="DB17" s="373"/>
      <c r="DC17" s="285" t="s">
        <v>45</v>
      </c>
      <c r="DD17" s="324"/>
      <c r="DE17" s="324"/>
      <c r="DF17" s="324"/>
      <c r="DG17" s="358">
        <v>225</v>
      </c>
      <c r="DH17" s="358"/>
      <c r="DI17" s="286" t="s">
        <v>121</v>
      </c>
      <c r="DJ17" s="324"/>
      <c r="DK17" s="324"/>
      <c r="DL17" s="324"/>
      <c r="DM17" s="358">
        <v>223</v>
      </c>
      <c r="DN17" s="358"/>
      <c r="DO17" s="286" t="s">
        <v>60</v>
      </c>
      <c r="DP17" s="286"/>
      <c r="DQ17" s="286"/>
      <c r="DR17" s="286"/>
      <c r="DS17" s="358">
        <v>222</v>
      </c>
      <c r="DT17" s="358"/>
      <c r="DU17" s="332" t="s">
        <v>46</v>
      </c>
      <c r="DV17" s="332"/>
      <c r="DW17" s="332"/>
      <c r="DX17" s="332"/>
      <c r="DY17" s="358">
        <v>196</v>
      </c>
      <c r="DZ17" s="359"/>
      <c r="EA17" s="285" t="s">
        <v>44</v>
      </c>
      <c r="EB17" s="324"/>
      <c r="EC17" s="324"/>
      <c r="ED17" s="324"/>
      <c r="EE17" s="358">
        <v>195</v>
      </c>
      <c r="EF17" s="359"/>
    </row>
    <row r="18" spans="3:136">
      <c r="C18" s="230" t="s">
        <v>60</v>
      </c>
      <c r="D18">
        <f t="shared" si="75"/>
        <v>81</v>
      </c>
      <c r="E18">
        <f t="shared" si="76"/>
        <v>27</v>
      </c>
      <c r="F18">
        <f t="shared" si="77"/>
        <v>27</v>
      </c>
      <c r="G18" s="33">
        <f t="shared" si="78"/>
        <v>135</v>
      </c>
      <c r="H18">
        <f t="shared" si="58"/>
        <v>141</v>
      </c>
      <c r="I18">
        <f t="shared" si="58"/>
        <v>46</v>
      </c>
      <c r="J18">
        <f t="shared" si="58"/>
        <v>46</v>
      </c>
      <c r="K18" s="33">
        <f t="shared" si="79"/>
        <v>233</v>
      </c>
      <c r="L18" s="27"/>
      <c r="M18">
        <f t="shared" si="59"/>
        <v>81</v>
      </c>
      <c r="N18">
        <f t="shared" si="59"/>
        <v>24</v>
      </c>
      <c r="O18">
        <f t="shared" si="59"/>
        <v>27</v>
      </c>
      <c r="P18" s="33">
        <f t="shared" si="80"/>
        <v>132</v>
      </c>
      <c r="Q18">
        <f t="shared" si="60"/>
        <v>135</v>
      </c>
      <c r="R18">
        <f t="shared" si="60"/>
        <v>42</v>
      </c>
      <c r="S18">
        <f t="shared" si="60"/>
        <v>44</v>
      </c>
      <c r="T18" s="33">
        <f t="shared" si="81"/>
        <v>221</v>
      </c>
      <c r="V18">
        <f t="shared" si="61"/>
        <v>108</v>
      </c>
      <c r="W18">
        <f t="shared" si="61"/>
        <v>84</v>
      </c>
      <c r="X18">
        <f t="shared" si="61"/>
        <v>28</v>
      </c>
      <c r="Y18" s="33">
        <f t="shared" si="82"/>
        <v>220</v>
      </c>
      <c r="Z18">
        <f t="shared" si="62"/>
        <v>180</v>
      </c>
      <c r="AA18">
        <f t="shared" si="62"/>
        <v>141</v>
      </c>
      <c r="AB18">
        <f t="shared" si="62"/>
        <v>46</v>
      </c>
      <c r="AC18" s="33">
        <f t="shared" si="83"/>
        <v>367</v>
      </c>
      <c r="AE18">
        <f t="shared" si="63"/>
        <v>108</v>
      </c>
      <c r="AF18">
        <f t="shared" si="63"/>
        <v>87</v>
      </c>
      <c r="AG18">
        <f t="shared" si="63"/>
        <v>27</v>
      </c>
      <c r="AH18" s="33">
        <f t="shared" si="84"/>
        <v>222</v>
      </c>
      <c r="AI18">
        <f t="shared" si="64"/>
        <v>184</v>
      </c>
      <c r="AJ18">
        <f t="shared" si="64"/>
        <v>144</v>
      </c>
      <c r="AK18">
        <f t="shared" si="64"/>
        <v>46</v>
      </c>
      <c r="AL18" s="33">
        <f t="shared" si="85"/>
        <v>374</v>
      </c>
      <c r="AO18">
        <f t="shared" si="65"/>
        <v>50</v>
      </c>
      <c r="AP18">
        <f t="shared" si="65"/>
        <v>48</v>
      </c>
      <c r="AQ18">
        <f t="shared" si="65"/>
        <v>27</v>
      </c>
      <c r="AR18" s="33">
        <f t="shared" si="86"/>
        <v>125</v>
      </c>
      <c r="AS18" s="27"/>
      <c r="AT18">
        <f t="shared" si="66"/>
        <v>86</v>
      </c>
      <c r="AU18">
        <f t="shared" si="66"/>
        <v>84</v>
      </c>
      <c r="AV18">
        <f t="shared" si="66"/>
        <v>46</v>
      </c>
      <c r="AW18" s="33">
        <f t="shared" si="87"/>
        <v>216</v>
      </c>
      <c r="AX18" s="27"/>
      <c r="AY18">
        <f t="shared" si="67"/>
        <v>26</v>
      </c>
      <c r="AZ18">
        <f t="shared" si="67"/>
        <v>26</v>
      </c>
      <c r="BA18">
        <f t="shared" si="67"/>
        <v>24</v>
      </c>
      <c r="BB18" s="33">
        <f t="shared" si="88"/>
        <v>76</v>
      </c>
      <c r="BC18" s="27"/>
      <c r="BD18">
        <f t="shared" si="68"/>
        <v>46</v>
      </c>
      <c r="BE18">
        <f t="shared" si="68"/>
        <v>46</v>
      </c>
      <c r="BF18">
        <f t="shared" si="68"/>
        <v>43</v>
      </c>
      <c r="BG18" s="33">
        <f t="shared" si="89"/>
        <v>135</v>
      </c>
      <c r="BH18" s="27"/>
      <c r="BI18">
        <f t="shared" si="69"/>
        <v>56</v>
      </c>
      <c r="BJ18">
        <f t="shared" si="69"/>
        <v>0</v>
      </c>
      <c r="BK18">
        <f t="shared" si="69"/>
        <v>0</v>
      </c>
      <c r="BL18">
        <f t="shared" si="69"/>
        <v>26</v>
      </c>
      <c r="BM18" s="33">
        <f t="shared" si="90"/>
        <v>82</v>
      </c>
      <c r="BN18" s="27"/>
      <c r="BO18">
        <f t="shared" si="70"/>
        <v>94</v>
      </c>
      <c r="BP18">
        <f t="shared" si="70"/>
        <v>0</v>
      </c>
      <c r="BQ18">
        <f t="shared" si="70"/>
        <v>0</v>
      </c>
      <c r="BR18">
        <f t="shared" si="70"/>
        <v>44</v>
      </c>
      <c r="BS18" s="33">
        <f t="shared" si="91"/>
        <v>138</v>
      </c>
      <c r="BT18" s="27"/>
      <c r="BU18">
        <f t="shared" si="92"/>
        <v>162</v>
      </c>
      <c r="BV18">
        <f t="shared" si="71"/>
        <v>51</v>
      </c>
      <c r="BW18">
        <f t="shared" si="71"/>
        <v>54</v>
      </c>
      <c r="BX18" s="33">
        <f t="shared" si="93"/>
        <v>267</v>
      </c>
      <c r="BZ18">
        <f t="shared" si="94"/>
        <v>276</v>
      </c>
      <c r="CA18">
        <f t="shared" si="72"/>
        <v>88</v>
      </c>
      <c r="CB18">
        <f t="shared" si="72"/>
        <v>90</v>
      </c>
      <c r="CC18" s="33">
        <f t="shared" si="95"/>
        <v>454</v>
      </c>
      <c r="CE18">
        <f t="shared" si="96"/>
        <v>216</v>
      </c>
      <c r="CF18">
        <f t="shared" si="73"/>
        <v>171</v>
      </c>
      <c r="CG18">
        <f t="shared" si="73"/>
        <v>55</v>
      </c>
      <c r="CH18" s="33">
        <f t="shared" si="97"/>
        <v>442</v>
      </c>
      <c r="CJ18">
        <f t="shared" si="98"/>
        <v>364</v>
      </c>
      <c r="CK18">
        <f t="shared" si="74"/>
        <v>285</v>
      </c>
      <c r="CL18">
        <f t="shared" si="74"/>
        <v>92</v>
      </c>
      <c r="CM18" s="33">
        <f t="shared" si="99"/>
        <v>741</v>
      </c>
      <c r="CO18" s="34">
        <f>J8+R8+AA8+AI8+AR8+AZ8+BJ8</f>
        <v>92</v>
      </c>
      <c r="CQ18" s="36">
        <f t="shared" si="100"/>
        <v>186</v>
      </c>
      <c r="CS18" s="35">
        <f t="shared" si="101"/>
        <v>315</v>
      </c>
      <c r="CX18" s="355" t="s">
        <v>117</v>
      </c>
      <c r="CY18" s="356"/>
      <c r="CZ18" s="356"/>
      <c r="DA18" s="356"/>
      <c r="DB18" s="373"/>
      <c r="DC18" s="285" t="s">
        <v>121</v>
      </c>
      <c r="DD18" s="324"/>
      <c r="DE18" s="324"/>
      <c r="DF18" s="324"/>
      <c r="DG18" s="357">
        <v>130</v>
      </c>
      <c r="DH18" s="357"/>
      <c r="DI18" s="286" t="s">
        <v>45</v>
      </c>
      <c r="DJ18" s="324"/>
      <c r="DK18" s="324"/>
      <c r="DL18" s="324"/>
      <c r="DM18" s="358">
        <v>126</v>
      </c>
      <c r="DN18" s="358"/>
      <c r="DO18" s="286" t="s">
        <v>60</v>
      </c>
      <c r="DP18" s="286"/>
      <c r="DQ18" s="286"/>
      <c r="DR18" s="286"/>
      <c r="DS18" s="357">
        <v>125</v>
      </c>
      <c r="DT18" s="357"/>
      <c r="DU18" s="286" t="s">
        <v>44</v>
      </c>
      <c r="DV18" s="324"/>
      <c r="DW18" s="324"/>
      <c r="DX18" s="324"/>
      <c r="DY18" s="358">
        <v>112</v>
      </c>
      <c r="DZ18" s="359"/>
      <c r="EA18" s="331" t="s">
        <v>46</v>
      </c>
      <c r="EB18" s="332"/>
      <c r="EC18" s="332"/>
      <c r="ED18" s="332"/>
      <c r="EE18" s="357">
        <v>83</v>
      </c>
      <c r="EF18" s="360"/>
    </row>
    <row r="19" spans="3:136">
      <c r="C19" s="230" t="s">
        <v>44</v>
      </c>
      <c r="D19">
        <f t="shared" si="75"/>
        <v>75</v>
      </c>
      <c r="E19">
        <f t="shared" si="76"/>
        <v>24</v>
      </c>
      <c r="F19">
        <f t="shared" si="77"/>
        <v>24</v>
      </c>
      <c r="G19" s="33">
        <f t="shared" si="78"/>
        <v>123</v>
      </c>
      <c r="H19">
        <f t="shared" si="58"/>
        <v>126</v>
      </c>
      <c r="I19">
        <f t="shared" si="58"/>
        <v>42</v>
      </c>
      <c r="J19">
        <f t="shared" si="58"/>
        <v>41</v>
      </c>
      <c r="K19" s="33">
        <f t="shared" si="79"/>
        <v>209</v>
      </c>
      <c r="L19" s="27"/>
      <c r="M19">
        <f t="shared" si="59"/>
        <v>81</v>
      </c>
      <c r="N19">
        <f t="shared" si="59"/>
        <v>24</v>
      </c>
      <c r="O19">
        <f t="shared" si="59"/>
        <v>25</v>
      </c>
      <c r="P19" s="33">
        <f t="shared" si="80"/>
        <v>130</v>
      </c>
      <c r="Q19">
        <f t="shared" si="60"/>
        <v>135</v>
      </c>
      <c r="R19">
        <f t="shared" si="60"/>
        <v>41</v>
      </c>
      <c r="S19">
        <f t="shared" si="60"/>
        <v>42</v>
      </c>
      <c r="T19" s="33">
        <f t="shared" si="81"/>
        <v>218</v>
      </c>
      <c r="V19">
        <f t="shared" si="61"/>
        <v>112</v>
      </c>
      <c r="W19">
        <f t="shared" si="61"/>
        <v>81</v>
      </c>
      <c r="X19">
        <f t="shared" si="61"/>
        <v>27</v>
      </c>
      <c r="Y19" s="33">
        <f t="shared" si="82"/>
        <v>220</v>
      </c>
      <c r="Z19">
        <f t="shared" si="62"/>
        <v>188</v>
      </c>
      <c r="AA19">
        <f t="shared" si="62"/>
        <v>132</v>
      </c>
      <c r="AB19">
        <f t="shared" si="62"/>
        <v>45</v>
      </c>
      <c r="AC19" s="33">
        <f t="shared" si="83"/>
        <v>365</v>
      </c>
      <c r="AE19">
        <f t="shared" si="63"/>
        <v>96</v>
      </c>
      <c r="AF19">
        <f t="shared" si="63"/>
        <v>75</v>
      </c>
      <c r="AG19">
        <f t="shared" si="63"/>
        <v>24</v>
      </c>
      <c r="AH19" s="33">
        <f t="shared" si="84"/>
        <v>195</v>
      </c>
      <c r="AI19">
        <f t="shared" si="64"/>
        <v>168</v>
      </c>
      <c r="AJ19">
        <f t="shared" si="64"/>
        <v>126</v>
      </c>
      <c r="AK19">
        <f t="shared" si="64"/>
        <v>41</v>
      </c>
      <c r="AL19" s="33">
        <f t="shared" si="85"/>
        <v>335</v>
      </c>
      <c r="AN19" s="27"/>
      <c r="AO19">
        <f t="shared" si="65"/>
        <v>44</v>
      </c>
      <c r="AP19">
        <f t="shared" si="65"/>
        <v>46</v>
      </c>
      <c r="AQ19">
        <f t="shared" si="65"/>
        <v>22</v>
      </c>
      <c r="AR19" s="33">
        <f t="shared" si="86"/>
        <v>112</v>
      </c>
      <c r="AS19" s="27"/>
      <c r="AT19">
        <f t="shared" si="66"/>
        <v>74</v>
      </c>
      <c r="AU19">
        <f t="shared" si="66"/>
        <v>74</v>
      </c>
      <c r="AV19">
        <f t="shared" si="66"/>
        <v>36</v>
      </c>
      <c r="AW19" s="33">
        <f t="shared" si="87"/>
        <v>184</v>
      </c>
      <c r="AX19" s="27"/>
      <c r="AY19">
        <f t="shared" si="67"/>
        <v>21</v>
      </c>
      <c r="AZ19">
        <f t="shared" si="67"/>
        <v>21</v>
      </c>
      <c r="BA19">
        <f t="shared" si="67"/>
        <v>23</v>
      </c>
      <c r="BB19" s="33">
        <f t="shared" si="88"/>
        <v>65</v>
      </c>
      <c r="BC19" s="27"/>
      <c r="BD19">
        <f t="shared" si="68"/>
        <v>39</v>
      </c>
      <c r="BE19">
        <f t="shared" si="68"/>
        <v>40</v>
      </c>
      <c r="BF19">
        <f t="shared" si="68"/>
        <v>39</v>
      </c>
      <c r="BG19" s="33">
        <f t="shared" si="89"/>
        <v>118</v>
      </c>
      <c r="BH19" s="27"/>
      <c r="BI19">
        <f t="shared" si="69"/>
        <v>50</v>
      </c>
      <c r="BJ19">
        <f t="shared" si="69"/>
        <v>0</v>
      </c>
      <c r="BK19">
        <f t="shared" si="69"/>
        <v>0</v>
      </c>
      <c r="BL19">
        <f t="shared" si="69"/>
        <v>23</v>
      </c>
      <c r="BM19" s="33">
        <f t="shared" si="90"/>
        <v>73</v>
      </c>
      <c r="BN19" s="27"/>
      <c r="BO19">
        <f t="shared" si="70"/>
        <v>86</v>
      </c>
      <c r="BP19">
        <f t="shared" si="70"/>
        <v>0</v>
      </c>
      <c r="BQ19">
        <f t="shared" si="70"/>
        <v>0</v>
      </c>
      <c r="BR19">
        <f t="shared" si="70"/>
        <v>39</v>
      </c>
      <c r="BS19" s="33">
        <f t="shared" si="91"/>
        <v>125</v>
      </c>
      <c r="BT19" s="27"/>
      <c r="BU19">
        <f t="shared" si="92"/>
        <v>156</v>
      </c>
      <c r="BV19">
        <f t="shared" si="71"/>
        <v>48</v>
      </c>
      <c r="BW19">
        <f t="shared" si="71"/>
        <v>49</v>
      </c>
      <c r="BX19" s="33">
        <f t="shared" si="93"/>
        <v>253</v>
      </c>
      <c r="BZ19">
        <f t="shared" si="94"/>
        <v>261</v>
      </c>
      <c r="CA19">
        <f t="shared" si="72"/>
        <v>83</v>
      </c>
      <c r="CB19">
        <f t="shared" si="72"/>
        <v>83</v>
      </c>
      <c r="CC19" s="33">
        <f t="shared" si="95"/>
        <v>427</v>
      </c>
      <c r="CE19">
        <f t="shared" si="96"/>
        <v>208</v>
      </c>
      <c r="CF19">
        <f t="shared" si="73"/>
        <v>156</v>
      </c>
      <c r="CG19">
        <f t="shared" si="73"/>
        <v>51</v>
      </c>
      <c r="CH19" s="33">
        <f t="shared" si="97"/>
        <v>415</v>
      </c>
      <c r="CJ19">
        <f t="shared" si="98"/>
        <v>356</v>
      </c>
      <c r="CK19">
        <f t="shared" si="74"/>
        <v>258</v>
      </c>
      <c r="CL19">
        <f t="shared" si="74"/>
        <v>86</v>
      </c>
      <c r="CM19" s="33">
        <f t="shared" si="99"/>
        <v>700</v>
      </c>
      <c r="CO19" s="34">
        <f>J9+R9+AA9+AI9+AR9+AZ9+BJ9</f>
        <v>77</v>
      </c>
      <c r="CQ19" s="36">
        <f t="shared" si="100"/>
        <v>168</v>
      </c>
      <c r="CS19" s="35">
        <f t="shared" si="101"/>
        <v>283</v>
      </c>
      <c r="CX19" s="355" t="s">
        <v>97</v>
      </c>
      <c r="CY19" s="356"/>
      <c r="CZ19" s="356"/>
      <c r="DA19" s="356"/>
      <c r="DB19" s="373"/>
      <c r="DC19" s="285" t="s">
        <v>45</v>
      </c>
      <c r="DD19" s="324"/>
      <c r="DE19" s="324"/>
      <c r="DF19" s="324"/>
      <c r="DG19" s="357">
        <v>77</v>
      </c>
      <c r="DH19" s="357"/>
      <c r="DI19" s="286" t="s">
        <v>60</v>
      </c>
      <c r="DJ19" s="286"/>
      <c r="DK19" s="286"/>
      <c r="DL19" s="286"/>
      <c r="DM19" s="358">
        <v>76</v>
      </c>
      <c r="DN19" s="358"/>
      <c r="DO19" s="286" t="s">
        <v>121</v>
      </c>
      <c r="DP19" s="324"/>
      <c r="DQ19" s="324"/>
      <c r="DR19" s="324"/>
      <c r="DS19" s="357">
        <v>76</v>
      </c>
      <c r="DT19" s="357"/>
      <c r="DU19" s="286" t="s">
        <v>44</v>
      </c>
      <c r="DV19" s="324"/>
      <c r="DW19" s="324"/>
      <c r="DX19" s="324"/>
      <c r="DY19" s="358">
        <v>65</v>
      </c>
      <c r="DZ19" s="359"/>
      <c r="EA19" s="331" t="s">
        <v>46</v>
      </c>
      <c r="EB19" s="332"/>
      <c r="EC19" s="332"/>
      <c r="ED19" s="332"/>
      <c r="EE19" s="357">
        <v>62</v>
      </c>
      <c r="EF19" s="360"/>
    </row>
    <row r="20" spans="3:136" ht="13.5" thickBot="1">
      <c r="C20" s="17" t="s">
        <v>46</v>
      </c>
      <c r="D20">
        <f t="shared" ref="D20:F20" si="102">H10+P10</f>
        <v>63</v>
      </c>
      <c r="E20">
        <f t="shared" si="102"/>
        <v>21</v>
      </c>
      <c r="F20">
        <f t="shared" si="102"/>
        <v>22</v>
      </c>
      <c r="G20" s="33">
        <f t="shared" si="78"/>
        <v>106</v>
      </c>
      <c r="H20">
        <f t="shared" si="58"/>
        <v>63</v>
      </c>
      <c r="I20">
        <f t="shared" si="58"/>
        <v>21</v>
      </c>
      <c r="J20">
        <f t="shared" si="58"/>
        <v>22</v>
      </c>
      <c r="K20" s="33">
        <f t="shared" si="79"/>
        <v>106</v>
      </c>
      <c r="L20" s="27"/>
      <c r="M20">
        <f t="shared" si="59"/>
        <v>69</v>
      </c>
      <c r="N20">
        <f t="shared" si="59"/>
        <v>22</v>
      </c>
      <c r="O20">
        <f t="shared" si="59"/>
        <v>23</v>
      </c>
      <c r="P20" s="33">
        <f t="shared" si="80"/>
        <v>114</v>
      </c>
      <c r="Q20">
        <f t="shared" si="60"/>
        <v>69</v>
      </c>
      <c r="R20">
        <f t="shared" si="60"/>
        <v>22</v>
      </c>
      <c r="S20">
        <f t="shared" si="60"/>
        <v>23</v>
      </c>
      <c r="T20" s="33">
        <f t="shared" si="81"/>
        <v>114</v>
      </c>
      <c r="V20">
        <f t="shared" si="61"/>
        <v>104</v>
      </c>
      <c r="W20">
        <f t="shared" si="61"/>
        <v>75</v>
      </c>
      <c r="X20">
        <f t="shared" si="61"/>
        <v>25</v>
      </c>
      <c r="Y20" s="33">
        <f t="shared" si="82"/>
        <v>204</v>
      </c>
      <c r="Z20">
        <f t="shared" si="62"/>
        <v>104</v>
      </c>
      <c r="AA20">
        <f t="shared" si="62"/>
        <v>75</v>
      </c>
      <c r="AB20">
        <f t="shared" si="62"/>
        <v>25</v>
      </c>
      <c r="AC20" s="33">
        <f t="shared" si="83"/>
        <v>204</v>
      </c>
      <c r="AE20">
        <f t="shared" si="63"/>
        <v>96</v>
      </c>
      <c r="AF20">
        <f t="shared" si="63"/>
        <v>75</v>
      </c>
      <c r="AG20">
        <f t="shared" si="63"/>
        <v>25</v>
      </c>
      <c r="AH20" s="33">
        <f t="shared" si="84"/>
        <v>196</v>
      </c>
      <c r="AI20">
        <f t="shared" si="64"/>
        <v>96</v>
      </c>
      <c r="AJ20">
        <f t="shared" si="64"/>
        <v>75</v>
      </c>
      <c r="AK20">
        <f t="shared" si="64"/>
        <v>25</v>
      </c>
      <c r="AL20" s="33">
        <f t="shared" si="85"/>
        <v>196</v>
      </c>
      <c r="AN20" s="27"/>
      <c r="AO20">
        <f t="shared" si="65"/>
        <v>34</v>
      </c>
      <c r="AP20">
        <f t="shared" si="65"/>
        <v>34</v>
      </c>
      <c r="AQ20">
        <f t="shared" si="65"/>
        <v>15</v>
      </c>
      <c r="AR20" s="33">
        <f t="shared" si="86"/>
        <v>83</v>
      </c>
      <c r="AS20" s="27"/>
      <c r="AT20">
        <f t="shared" si="66"/>
        <v>34</v>
      </c>
      <c r="AU20">
        <f t="shared" si="66"/>
        <v>34</v>
      </c>
      <c r="AV20">
        <f t="shared" si="66"/>
        <v>15</v>
      </c>
      <c r="AW20" s="33">
        <f t="shared" si="87"/>
        <v>83</v>
      </c>
      <c r="AX20" s="27"/>
      <c r="AY20">
        <f t="shared" si="67"/>
        <v>20</v>
      </c>
      <c r="AZ20">
        <f t="shared" si="67"/>
        <v>20</v>
      </c>
      <c r="BA20">
        <f t="shared" si="67"/>
        <v>22</v>
      </c>
      <c r="BB20" s="33">
        <f t="shared" si="88"/>
        <v>62</v>
      </c>
      <c r="BC20" s="27"/>
      <c r="BD20">
        <f t="shared" si="68"/>
        <v>20</v>
      </c>
      <c r="BE20">
        <f t="shared" si="68"/>
        <v>20</v>
      </c>
      <c r="BF20">
        <f t="shared" si="68"/>
        <v>22</v>
      </c>
      <c r="BG20" s="33">
        <f t="shared" si="89"/>
        <v>62</v>
      </c>
      <c r="BH20" s="27"/>
      <c r="BI20">
        <f t="shared" si="69"/>
        <v>46</v>
      </c>
      <c r="BJ20">
        <f t="shared" si="69"/>
        <v>0</v>
      </c>
      <c r="BK20">
        <f t="shared" si="69"/>
        <v>0</v>
      </c>
      <c r="BL20">
        <f t="shared" si="69"/>
        <v>23</v>
      </c>
      <c r="BM20" s="33">
        <f t="shared" si="90"/>
        <v>69</v>
      </c>
      <c r="BN20" s="27"/>
      <c r="BO20">
        <f t="shared" si="70"/>
        <v>46</v>
      </c>
      <c r="BP20">
        <f t="shared" si="70"/>
        <v>0</v>
      </c>
      <c r="BQ20">
        <f t="shared" si="70"/>
        <v>0</v>
      </c>
      <c r="BR20">
        <f t="shared" si="70"/>
        <v>23</v>
      </c>
      <c r="BS20" s="33">
        <f t="shared" si="91"/>
        <v>69</v>
      </c>
      <c r="BT20" s="27"/>
      <c r="BU20">
        <f t="shared" si="92"/>
        <v>132</v>
      </c>
      <c r="BV20">
        <f t="shared" si="71"/>
        <v>43</v>
      </c>
      <c r="BW20">
        <f t="shared" si="71"/>
        <v>45</v>
      </c>
      <c r="BX20" s="33">
        <f t="shared" si="93"/>
        <v>220</v>
      </c>
      <c r="BZ20">
        <f t="shared" si="94"/>
        <v>132</v>
      </c>
      <c r="CA20">
        <f t="shared" si="72"/>
        <v>43</v>
      </c>
      <c r="CB20">
        <f t="shared" si="72"/>
        <v>45</v>
      </c>
      <c r="CC20" s="33">
        <f t="shared" si="95"/>
        <v>220</v>
      </c>
      <c r="CE20">
        <f t="shared" si="96"/>
        <v>200</v>
      </c>
      <c r="CF20">
        <f t="shared" si="73"/>
        <v>150</v>
      </c>
      <c r="CG20">
        <f t="shared" si="73"/>
        <v>50</v>
      </c>
      <c r="CH20" s="33">
        <f t="shared" si="97"/>
        <v>400</v>
      </c>
      <c r="CJ20">
        <f t="shared" si="98"/>
        <v>200</v>
      </c>
      <c r="CK20">
        <f t="shared" si="74"/>
        <v>150</v>
      </c>
      <c r="CL20">
        <f t="shared" si="74"/>
        <v>50</v>
      </c>
      <c r="CM20" s="33">
        <f t="shared" si="99"/>
        <v>400</v>
      </c>
      <c r="CO20" s="34">
        <f>J10+R10+AA10+AI10+AR10+AZ10+BJ10</f>
        <v>74</v>
      </c>
      <c r="CQ20" s="36">
        <f t="shared" si="100"/>
        <v>155</v>
      </c>
      <c r="CS20" s="35">
        <f t="shared" si="101"/>
        <v>155</v>
      </c>
      <c r="CX20" s="361" t="s">
        <v>118</v>
      </c>
      <c r="CY20" s="362"/>
      <c r="CZ20" s="362"/>
      <c r="DA20" s="362"/>
      <c r="DB20" s="374"/>
      <c r="DC20" s="281" t="s">
        <v>45</v>
      </c>
      <c r="DD20" s="328"/>
      <c r="DE20" s="328"/>
      <c r="DF20" s="328"/>
      <c r="DG20" s="363">
        <v>82</v>
      </c>
      <c r="DH20" s="363"/>
      <c r="DI20" s="282" t="s">
        <v>60</v>
      </c>
      <c r="DJ20" s="282"/>
      <c r="DK20" s="282"/>
      <c r="DL20" s="282"/>
      <c r="DM20" s="364">
        <v>82</v>
      </c>
      <c r="DN20" s="364"/>
      <c r="DO20" s="282" t="s">
        <v>121</v>
      </c>
      <c r="DP20" s="328"/>
      <c r="DQ20" s="328"/>
      <c r="DR20" s="328"/>
      <c r="DS20" s="363">
        <v>81</v>
      </c>
      <c r="DT20" s="363"/>
      <c r="DU20" s="282" t="s">
        <v>44</v>
      </c>
      <c r="DV20" s="328"/>
      <c r="DW20" s="328"/>
      <c r="DX20" s="328"/>
      <c r="DY20" s="364">
        <v>73</v>
      </c>
      <c r="DZ20" s="365"/>
      <c r="EA20" s="376" t="s">
        <v>46</v>
      </c>
      <c r="EB20" s="366"/>
      <c r="EC20" s="366"/>
      <c r="ED20" s="366"/>
      <c r="EE20" s="363">
        <v>69</v>
      </c>
      <c r="EF20" s="367"/>
    </row>
    <row r="21" spans="3:136">
      <c r="C21" s="2"/>
    </row>
    <row r="22" spans="3:136">
      <c r="C22" s="2"/>
      <c r="D22" s="307" t="s">
        <v>114</v>
      </c>
      <c r="E22" s="307"/>
      <c r="F22" s="307"/>
      <c r="G22" s="307"/>
      <c r="H22" s="307"/>
      <c r="I22" s="307"/>
      <c r="J22" s="307"/>
      <c r="K22" s="307"/>
      <c r="M22" s="307" t="s">
        <v>113</v>
      </c>
      <c r="N22" s="307"/>
      <c r="O22" s="307"/>
      <c r="P22" s="307"/>
      <c r="Q22" s="307"/>
      <c r="R22" s="307"/>
      <c r="S22" s="307"/>
      <c r="T22" s="307"/>
      <c r="V22" s="307" t="s">
        <v>115</v>
      </c>
      <c r="W22" s="307"/>
      <c r="X22" s="307"/>
      <c r="Y22" s="307"/>
      <c r="Z22" s="307"/>
      <c r="AA22" s="307"/>
      <c r="AB22" s="307"/>
      <c r="AC22" s="307"/>
      <c r="AE22" s="307" t="s">
        <v>116</v>
      </c>
      <c r="AF22" s="307"/>
      <c r="AG22" s="307"/>
      <c r="AH22" s="307"/>
      <c r="AI22" s="307"/>
      <c r="AJ22" s="307"/>
      <c r="AK22" s="307"/>
      <c r="AL22" s="307"/>
      <c r="AO22" s="307" t="s">
        <v>117</v>
      </c>
      <c r="AP22" s="307"/>
      <c r="AQ22" s="307"/>
      <c r="AR22" s="307"/>
      <c r="AS22" s="307"/>
      <c r="AT22" s="307"/>
      <c r="AU22" s="307"/>
      <c r="AV22" s="307"/>
      <c r="AW22" s="307"/>
      <c r="AY22" s="302" t="s">
        <v>97</v>
      </c>
      <c r="AZ22" s="302"/>
      <c r="BA22" s="302"/>
      <c r="BB22" s="302"/>
      <c r="BC22" s="302"/>
      <c r="BD22" s="302"/>
      <c r="BE22" s="302"/>
      <c r="BF22" s="302"/>
      <c r="BG22" s="302"/>
      <c r="BJ22" s="307" t="s">
        <v>118</v>
      </c>
      <c r="BK22" s="307"/>
      <c r="BL22" s="307"/>
      <c r="BM22" s="307"/>
      <c r="BN22" s="307"/>
      <c r="BO22" s="307"/>
      <c r="BP22" s="307"/>
      <c r="BQ22" s="307"/>
      <c r="BR22" s="307"/>
    </row>
    <row r="23" spans="3:136">
      <c r="C23" s="2"/>
      <c r="D23" s="289" t="s">
        <v>74</v>
      </c>
      <c r="E23" s="289"/>
      <c r="F23" s="289"/>
      <c r="G23" s="289"/>
      <c r="H23" s="289"/>
      <c r="I23" s="289"/>
      <c r="J23" s="289"/>
      <c r="K23" s="289"/>
      <c r="M23" s="289" t="s">
        <v>74</v>
      </c>
      <c r="N23" s="289"/>
      <c r="O23" s="289"/>
      <c r="P23" s="289"/>
      <c r="Q23" s="289"/>
      <c r="R23" s="289"/>
      <c r="S23" s="289"/>
      <c r="T23" s="289"/>
      <c r="V23" s="289" t="s">
        <v>78</v>
      </c>
      <c r="W23" s="289"/>
      <c r="X23" s="289"/>
      <c r="Y23" s="289"/>
      <c r="Z23" s="289"/>
      <c r="AA23" s="289"/>
      <c r="AB23" s="289"/>
      <c r="AC23" s="289"/>
      <c r="AE23" s="289" t="s">
        <v>78</v>
      </c>
      <c r="AF23" s="289"/>
      <c r="AG23" s="289"/>
      <c r="AH23" s="289"/>
      <c r="AI23" s="289"/>
      <c r="AJ23" s="289"/>
      <c r="AK23" s="289"/>
      <c r="AL23" s="289"/>
      <c r="AO23" s="289" t="s">
        <v>80</v>
      </c>
      <c r="AP23" s="289"/>
      <c r="AQ23" s="289"/>
      <c r="AR23" s="289"/>
      <c r="AS23" s="289"/>
      <c r="AT23" s="289"/>
      <c r="AU23" s="289"/>
      <c r="AV23" s="289"/>
      <c r="AW23" s="289"/>
      <c r="AY23" s="289" t="s">
        <v>82</v>
      </c>
      <c r="AZ23" s="289"/>
      <c r="BA23" s="289"/>
      <c r="BB23" s="289"/>
      <c r="BC23" s="289"/>
      <c r="BD23" s="289"/>
      <c r="BE23" s="289"/>
      <c r="BF23" s="289"/>
      <c r="BG23" s="289"/>
      <c r="BJ23" s="289" t="s">
        <v>84</v>
      </c>
      <c r="BK23" s="289"/>
      <c r="BL23" s="289"/>
      <c r="BM23" s="289"/>
      <c r="BN23" s="289"/>
      <c r="BO23" s="289"/>
      <c r="BP23" s="289"/>
      <c r="BQ23" s="289"/>
      <c r="BR23" s="289"/>
      <c r="BV23" s="343" t="s">
        <v>32</v>
      </c>
      <c r="BW23" s="343"/>
      <c r="BX23" s="343"/>
      <c r="BY23" s="343"/>
      <c r="BZ23" s="343"/>
      <c r="CA23" s="343"/>
      <c r="CB23" s="343"/>
      <c r="CC23" s="343"/>
      <c r="CD23" s="343"/>
    </row>
    <row r="24" spans="3:136">
      <c r="C24" s="2"/>
      <c r="D24" s="197"/>
      <c r="E24" s="197"/>
      <c r="F24" s="197"/>
      <c r="G24" s="197"/>
      <c r="H24" s="197"/>
      <c r="I24" s="197"/>
      <c r="J24" s="198" t="s">
        <v>31</v>
      </c>
      <c r="K24" s="198" t="s">
        <v>5</v>
      </c>
      <c r="M24" s="197"/>
      <c r="N24" s="197"/>
      <c r="O24" s="197"/>
      <c r="P24" s="197"/>
      <c r="Q24" s="197"/>
      <c r="R24" s="197"/>
      <c r="S24" s="198" t="s">
        <v>31</v>
      </c>
      <c r="T24" s="198" t="s">
        <v>5</v>
      </c>
      <c r="V24" s="197"/>
      <c r="W24" s="197"/>
      <c r="X24" s="197"/>
      <c r="Y24" s="197"/>
      <c r="Z24" s="197"/>
      <c r="AA24" s="197"/>
      <c r="AB24" s="198" t="s">
        <v>31</v>
      </c>
      <c r="AC24" s="198" t="s">
        <v>5</v>
      </c>
      <c r="AE24" s="197"/>
      <c r="AF24" s="197"/>
      <c r="AG24" s="197"/>
      <c r="AH24" s="197"/>
      <c r="AI24" s="197"/>
      <c r="AJ24" s="197"/>
      <c r="AK24" s="198" t="s">
        <v>31</v>
      </c>
      <c r="AL24" s="198" t="s">
        <v>5</v>
      </c>
      <c r="AO24" s="197"/>
      <c r="AP24" s="197"/>
      <c r="AQ24" s="197"/>
      <c r="AR24" s="197"/>
      <c r="AS24" s="197"/>
      <c r="AT24" s="197"/>
      <c r="AU24" s="197"/>
      <c r="AV24" s="198" t="s">
        <v>31</v>
      </c>
      <c r="AW24" s="198" t="s">
        <v>5</v>
      </c>
      <c r="AY24" s="197"/>
      <c r="AZ24" s="197"/>
      <c r="BA24" s="197"/>
      <c r="BB24" s="197"/>
      <c r="BC24" s="197"/>
      <c r="BD24" s="197"/>
      <c r="BE24" s="197"/>
      <c r="BF24" s="198" t="s">
        <v>31</v>
      </c>
      <c r="BG24" s="198" t="s">
        <v>5</v>
      </c>
      <c r="BJ24" s="197"/>
      <c r="BK24" s="197"/>
      <c r="BL24" s="197"/>
      <c r="BM24" s="197"/>
      <c r="BN24" s="197"/>
      <c r="BO24" s="197"/>
      <c r="BP24" s="197"/>
      <c r="BQ24" s="198" t="s">
        <v>31</v>
      </c>
      <c r="BR24" s="198" t="s">
        <v>5</v>
      </c>
      <c r="BV24" s="197"/>
      <c r="BW24" s="197"/>
      <c r="BX24" s="197"/>
      <c r="BY24" s="197"/>
      <c r="BZ24" s="197"/>
      <c r="CA24" s="197"/>
      <c r="CB24" s="197"/>
      <c r="CC24" s="198" t="s">
        <v>31</v>
      </c>
      <c r="CD24" s="198" t="s">
        <v>5</v>
      </c>
    </row>
    <row r="25" spans="3:136">
      <c r="C25" s="2"/>
      <c r="D25" s="153">
        <v>1</v>
      </c>
      <c r="E25" s="339" t="s">
        <v>45</v>
      </c>
      <c r="F25" s="340"/>
      <c r="G25" s="340"/>
      <c r="H25" s="340"/>
      <c r="I25" s="341"/>
      <c r="J25" s="160">
        <v>84</v>
      </c>
      <c r="K25" s="200">
        <v>144</v>
      </c>
      <c r="M25" s="153">
        <v>1</v>
      </c>
      <c r="N25" s="339" t="s">
        <v>45</v>
      </c>
      <c r="O25" s="340"/>
      <c r="P25" s="340"/>
      <c r="Q25" s="340"/>
      <c r="R25" s="341"/>
      <c r="S25" s="160">
        <v>87</v>
      </c>
      <c r="T25" s="200">
        <v>141</v>
      </c>
      <c r="V25" s="153">
        <v>1</v>
      </c>
      <c r="W25" s="339" t="s">
        <v>121</v>
      </c>
      <c r="X25" s="340"/>
      <c r="Y25" s="340"/>
      <c r="Z25" s="340"/>
      <c r="AA25" s="341"/>
      <c r="AB25" s="160">
        <v>116</v>
      </c>
      <c r="AC25" s="200">
        <v>196</v>
      </c>
      <c r="AE25" s="153">
        <v>1</v>
      </c>
      <c r="AF25" s="339" t="s">
        <v>121</v>
      </c>
      <c r="AG25" s="340"/>
      <c r="AH25" s="340"/>
      <c r="AI25" s="340"/>
      <c r="AJ25" s="341"/>
      <c r="AK25" s="160">
        <v>112</v>
      </c>
      <c r="AL25" s="200">
        <v>192</v>
      </c>
      <c r="AO25" s="153">
        <v>1</v>
      </c>
      <c r="AP25" s="339" t="s">
        <v>121</v>
      </c>
      <c r="AQ25" s="340"/>
      <c r="AR25" s="340"/>
      <c r="AS25" s="340"/>
      <c r="AT25" s="340"/>
      <c r="AU25" s="341"/>
      <c r="AV25" s="207">
        <v>52</v>
      </c>
      <c r="AW25" s="200">
        <v>90</v>
      </c>
      <c r="AY25" s="153">
        <v>1</v>
      </c>
      <c r="AZ25" s="339" t="s">
        <v>60</v>
      </c>
      <c r="BA25" s="340"/>
      <c r="BB25" s="340"/>
      <c r="BC25" s="340"/>
      <c r="BD25" s="340"/>
      <c r="BE25" s="341"/>
      <c r="BF25" s="207">
        <v>26</v>
      </c>
      <c r="BG25" s="200">
        <v>46</v>
      </c>
      <c r="BJ25" s="153">
        <v>1</v>
      </c>
      <c r="BK25" s="339" t="s">
        <v>45</v>
      </c>
      <c r="BL25" s="340"/>
      <c r="BM25" s="340"/>
      <c r="BN25" s="340"/>
      <c r="BO25" s="340"/>
      <c r="BP25" s="341"/>
      <c r="BQ25" s="201">
        <v>56</v>
      </c>
      <c r="BR25" s="200">
        <v>96</v>
      </c>
      <c r="BV25" s="153">
        <v>1</v>
      </c>
      <c r="BW25" s="339" t="s">
        <v>45</v>
      </c>
      <c r="BX25" s="340"/>
      <c r="BY25" s="340"/>
      <c r="BZ25" s="340"/>
      <c r="CA25" s="340"/>
      <c r="CB25" s="341"/>
      <c r="CC25" s="200">
        <v>186</v>
      </c>
      <c r="CD25" s="200">
        <v>319</v>
      </c>
    </row>
    <row r="26" spans="3:136">
      <c r="C26" s="2"/>
      <c r="D26" s="153">
        <v>2</v>
      </c>
      <c r="E26" s="339" t="s">
        <v>60</v>
      </c>
      <c r="F26" s="340"/>
      <c r="G26" s="340"/>
      <c r="H26" s="340"/>
      <c r="I26" s="341"/>
      <c r="J26" s="160">
        <v>81</v>
      </c>
      <c r="K26" s="200">
        <v>141</v>
      </c>
      <c r="M26" s="219">
        <v>2</v>
      </c>
      <c r="N26" s="339" t="s">
        <v>60</v>
      </c>
      <c r="O26" s="340"/>
      <c r="P26" s="340"/>
      <c r="Q26" s="340"/>
      <c r="R26" s="341"/>
      <c r="S26" s="160">
        <v>81</v>
      </c>
      <c r="T26" s="200">
        <v>135</v>
      </c>
      <c r="V26" s="153">
        <v>2</v>
      </c>
      <c r="W26" s="339" t="s">
        <v>44</v>
      </c>
      <c r="X26" s="340"/>
      <c r="Y26" s="340"/>
      <c r="Z26" s="340"/>
      <c r="AA26" s="341"/>
      <c r="AB26" s="160">
        <v>112</v>
      </c>
      <c r="AC26" s="200">
        <v>188</v>
      </c>
      <c r="AE26" s="153">
        <v>2</v>
      </c>
      <c r="AF26" s="339" t="s">
        <v>45</v>
      </c>
      <c r="AG26" s="340"/>
      <c r="AH26" s="340"/>
      <c r="AI26" s="340"/>
      <c r="AJ26" s="341"/>
      <c r="AK26" s="160">
        <v>112</v>
      </c>
      <c r="AL26" s="200">
        <v>188</v>
      </c>
      <c r="AO26" s="219">
        <v>2</v>
      </c>
      <c r="AP26" s="339" t="s">
        <v>60</v>
      </c>
      <c r="AQ26" s="340"/>
      <c r="AR26" s="340"/>
      <c r="AS26" s="340"/>
      <c r="AT26" s="340"/>
      <c r="AU26" s="341"/>
      <c r="AV26" s="201">
        <v>50</v>
      </c>
      <c r="AW26" s="200">
        <v>86</v>
      </c>
      <c r="AY26" s="153">
        <v>2</v>
      </c>
      <c r="AZ26" s="339" t="s">
        <v>45</v>
      </c>
      <c r="BA26" s="340"/>
      <c r="BB26" s="340"/>
      <c r="BC26" s="340"/>
      <c r="BD26" s="340"/>
      <c r="BE26" s="341"/>
      <c r="BF26" s="170">
        <v>26</v>
      </c>
      <c r="BG26" s="200">
        <v>45</v>
      </c>
      <c r="BJ26" s="153">
        <v>2</v>
      </c>
      <c r="BK26" s="339" t="s">
        <v>60</v>
      </c>
      <c r="BL26" s="340"/>
      <c r="BM26" s="340"/>
      <c r="BN26" s="340"/>
      <c r="BO26" s="340"/>
      <c r="BP26" s="341"/>
      <c r="BQ26" s="201">
        <v>56</v>
      </c>
      <c r="BR26" s="200">
        <v>94</v>
      </c>
      <c r="BV26" s="153">
        <v>2</v>
      </c>
      <c r="BW26" s="339" t="s">
        <v>121</v>
      </c>
      <c r="BX26" s="340"/>
      <c r="BY26" s="340"/>
      <c r="BZ26" s="340"/>
      <c r="CA26" s="340"/>
      <c r="CB26" s="341"/>
      <c r="CC26" s="200">
        <v>182</v>
      </c>
      <c r="CD26" s="200">
        <v>318</v>
      </c>
    </row>
    <row r="27" spans="3:136">
      <c r="C27" s="2"/>
      <c r="D27" s="153">
        <v>3</v>
      </c>
      <c r="E27" s="339" t="s">
        <v>121</v>
      </c>
      <c r="F27" s="340"/>
      <c r="G27" s="340"/>
      <c r="H27" s="340"/>
      <c r="I27" s="341"/>
      <c r="J27" s="160">
        <v>75</v>
      </c>
      <c r="K27" s="200">
        <v>129</v>
      </c>
      <c r="M27" s="219">
        <v>2</v>
      </c>
      <c r="N27" s="339" t="s">
        <v>44</v>
      </c>
      <c r="O27" s="340"/>
      <c r="P27" s="340"/>
      <c r="Q27" s="340"/>
      <c r="R27" s="341"/>
      <c r="S27" s="160">
        <v>81</v>
      </c>
      <c r="T27" s="200">
        <v>135</v>
      </c>
      <c r="V27" s="153">
        <v>3</v>
      </c>
      <c r="W27" s="339" t="s">
        <v>45</v>
      </c>
      <c r="X27" s="340"/>
      <c r="Y27" s="340"/>
      <c r="Z27" s="340"/>
      <c r="AA27" s="341"/>
      <c r="AB27" s="160">
        <v>108</v>
      </c>
      <c r="AC27" s="200">
        <v>184</v>
      </c>
      <c r="AE27" s="153">
        <v>3</v>
      </c>
      <c r="AF27" s="339" t="s">
        <v>60</v>
      </c>
      <c r="AG27" s="340"/>
      <c r="AH27" s="340"/>
      <c r="AI27" s="340"/>
      <c r="AJ27" s="341"/>
      <c r="AK27" s="160">
        <v>108</v>
      </c>
      <c r="AL27" s="200">
        <v>184</v>
      </c>
      <c r="AO27" s="219">
        <v>2</v>
      </c>
      <c r="AP27" s="339" t="s">
        <v>45</v>
      </c>
      <c r="AQ27" s="340"/>
      <c r="AR27" s="340"/>
      <c r="AS27" s="340"/>
      <c r="AT27" s="340"/>
      <c r="AU27" s="341"/>
      <c r="AV27" s="206">
        <v>50</v>
      </c>
      <c r="AW27" s="200">
        <v>86</v>
      </c>
      <c r="AY27" s="153">
        <v>3</v>
      </c>
      <c r="AZ27" s="339" t="s">
        <v>121</v>
      </c>
      <c r="BA27" s="340"/>
      <c r="BB27" s="340"/>
      <c r="BC27" s="340"/>
      <c r="BD27" s="340"/>
      <c r="BE27" s="341"/>
      <c r="BF27" s="201">
        <v>25</v>
      </c>
      <c r="BG27" s="200">
        <v>44</v>
      </c>
      <c r="BJ27" s="153">
        <v>3</v>
      </c>
      <c r="BK27" s="339" t="s">
        <v>121</v>
      </c>
      <c r="BL27" s="340"/>
      <c r="BM27" s="340"/>
      <c r="BN27" s="340"/>
      <c r="BO27" s="340"/>
      <c r="BP27" s="341"/>
      <c r="BQ27" s="201">
        <v>54</v>
      </c>
      <c r="BR27" s="200">
        <v>92</v>
      </c>
      <c r="BV27" s="153">
        <v>3</v>
      </c>
      <c r="BW27" s="339" t="s">
        <v>60</v>
      </c>
      <c r="BX27" s="340"/>
      <c r="BY27" s="340"/>
      <c r="BZ27" s="340"/>
      <c r="CA27" s="340"/>
      <c r="CB27" s="341"/>
      <c r="CC27" s="200">
        <v>186</v>
      </c>
      <c r="CD27" s="200">
        <v>315</v>
      </c>
    </row>
    <row r="28" spans="3:136">
      <c r="D28" s="153">
        <v>4</v>
      </c>
      <c r="E28" s="339" t="s">
        <v>44</v>
      </c>
      <c r="F28" s="340"/>
      <c r="G28" s="340"/>
      <c r="H28" s="340"/>
      <c r="I28" s="341"/>
      <c r="J28" s="160">
        <v>75</v>
      </c>
      <c r="K28" s="200">
        <v>126</v>
      </c>
      <c r="M28" s="153">
        <v>4</v>
      </c>
      <c r="N28" s="339" t="s">
        <v>121</v>
      </c>
      <c r="O28" s="340"/>
      <c r="P28" s="340"/>
      <c r="Q28" s="340"/>
      <c r="R28" s="341"/>
      <c r="S28" s="160">
        <v>72</v>
      </c>
      <c r="T28" s="200">
        <v>129</v>
      </c>
      <c r="V28" s="153">
        <v>4</v>
      </c>
      <c r="W28" s="339" t="s">
        <v>60</v>
      </c>
      <c r="X28" s="340"/>
      <c r="Y28" s="340"/>
      <c r="Z28" s="340"/>
      <c r="AA28" s="341"/>
      <c r="AB28" s="160">
        <v>108</v>
      </c>
      <c r="AC28" s="200">
        <v>180</v>
      </c>
      <c r="AE28" s="153">
        <v>4</v>
      </c>
      <c r="AF28" s="339" t="s">
        <v>44</v>
      </c>
      <c r="AG28" s="340"/>
      <c r="AH28" s="340"/>
      <c r="AI28" s="340"/>
      <c r="AJ28" s="341"/>
      <c r="AK28" s="160">
        <v>96</v>
      </c>
      <c r="AL28" s="200">
        <v>168</v>
      </c>
      <c r="AO28" s="153">
        <v>4</v>
      </c>
      <c r="AP28" s="339" t="s">
        <v>44</v>
      </c>
      <c r="AQ28" s="340"/>
      <c r="AR28" s="340"/>
      <c r="AS28" s="340"/>
      <c r="AT28" s="340"/>
      <c r="AU28" s="341"/>
      <c r="AV28" s="201">
        <v>44</v>
      </c>
      <c r="AW28" s="200">
        <v>74</v>
      </c>
      <c r="AY28" s="153">
        <v>4</v>
      </c>
      <c r="AZ28" s="339" t="s">
        <v>44</v>
      </c>
      <c r="BA28" s="340"/>
      <c r="BB28" s="340"/>
      <c r="BC28" s="340"/>
      <c r="BD28" s="340"/>
      <c r="BE28" s="341"/>
      <c r="BF28" s="201">
        <v>21</v>
      </c>
      <c r="BG28" s="200">
        <v>39</v>
      </c>
      <c r="BJ28" s="153">
        <v>4</v>
      </c>
      <c r="BK28" s="339" t="s">
        <v>44</v>
      </c>
      <c r="BL28" s="340"/>
      <c r="BM28" s="340"/>
      <c r="BN28" s="340"/>
      <c r="BO28" s="340"/>
      <c r="BP28" s="341"/>
      <c r="BQ28" s="201">
        <v>50</v>
      </c>
      <c r="BR28" s="200">
        <v>86</v>
      </c>
      <c r="BV28" s="153">
        <v>4</v>
      </c>
      <c r="BW28" s="339" t="s">
        <v>44</v>
      </c>
      <c r="BX28" s="340"/>
      <c r="BY28" s="340"/>
      <c r="BZ28" s="340"/>
      <c r="CA28" s="340"/>
      <c r="CB28" s="341"/>
      <c r="CC28" s="200">
        <v>166</v>
      </c>
      <c r="CD28" s="200">
        <v>281</v>
      </c>
    </row>
    <row r="29" spans="3:136">
      <c r="D29" s="153">
        <v>5</v>
      </c>
      <c r="E29" s="339" t="s">
        <v>46</v>
      </c>
      <c r="F29" s="340"/>
      <c r="G29" s="340"/>
      <c r="H29" s="340"/>
      <c r="I29" s="341"/>
      <c r="J29" s="160">
        <v>63</v>
      </c>
      <c r="K29" s="200"/>
      <c r="M29" s="153">
        <v>5</v>
      </c>
      <c r="N29" s="339" t="s">
        <v>46</v>
      </c>
      <c r="O29" s="340"/>
      <c r="P29" s="340"/>
      <c r="Q29" s="340"/>
      <c r="R29" s="341"/>
      <c r="S29" s="160">
        <v>69</v>
      </c>
      <c r="T29" s="200"/>
      <c r="V29" s="153">
        <v>5</v>
      </c>
      <c r="W29" s="339" t="s">
        <v>46</v>
      </c>
      <c r="X29" s="340"/>
      <c r="Y29" s="340"/>
      <c r="Z29" s="340"/>
      <c r="AA29" s="341"/>
      <c r="AB29" s="160">
        <v>104</v>
      </c>
      <c r="AC29" s="200"/>
      <c r="AE29" s="274">
        <v>4</v>
      </c>
      <c r="AF29" s="339" t="s">
        <v>46</v>
      </c>
      <c r="AG29" s="340"/>
      <c r="AH29" s="340"/>
      <c r="AI29" s="340"/>
      <c r="AJ29" s="341"/>
      <c r="AK29" s="160">
        <v>96</v>
      </c>
      <c r="AL29" s="200"/>
      <c r="AO29" s="153">
        <v>5</v>
      </c>
      <c r="AP29" s="339" t="s">
        <v>46</v>
      </c>
      <c r="AQ29" s="340"/>
      <c r="AR29" s="340"/>
      <c r="AS29" s="340"/>
      <c r="AT29" s="340"/>
      <c r="AU29" s="341"/>
      <c r="AV29" s="201">
        <v>34</v>
      </c>
      <c r="AW29" s="200"/>
      <c r="AY29" s="153">
        <v>5</v>
      </c>
      <c r="AZ29" s="339" t="s">
        <v>46</v>
      </c>
      <c r="BA29" s="340"/>
      <c r="BB29" s="340"/>
      <c r="BC29" s="340"/>
      <c r="BD29" s="340"/>
      <c r="BE29" s="341"/>
      <c r="BF29" s="201">
        <v>20</v>
      </c>
      <c r="BG29" s="200"/>
      <c r="BJ29" s="153">
        <v>5</v>
      </c>
      <c r="BK29" s="339" t="s">
        <v>46</v>
      </c>
      <c r="BL29" s="340"/>
      <c r="BM29" s="340"/>
      <c r="BN29" s="340"/>
      <c r="BO29" s="340"/>
      <c r="BP29" s="341"/>
      <c r="BQ29" s="201">
        <v>46</v>
      </c>
      <c r="BR29" s="200"/>
      <c r="BV29" s="153">
        <v>5</v>
      </c>
      <c r="BW29" s="339" t="s">
        <v>46</v>
      </c>
      <c r="BX29" s="340"/>
      <c r="BY29" s="340"/>
      <c r="BZ29" s="340"/>
      <c r="CA29" s="340"/>
      <c r="CB29" s="341"/>
      <c r="CC29" s="200">
        <v>155</v>
      </c>
      <c r="CD29" s="200"/>
    </row>
    <row r="30" spans="3:136">
      <c r="D30" s="342" t="s">
        <v>75</v>
      </c>
      <c r="E30" s="342"/>
      <c r="F30" s="342"/>
      <c r="G30" s="342"/>
      <c r="H30" s="342"/>
      <c r="I30" s="342"/>
      <c r="J30" s="342"/>
      <c r="K30" s="342"/>
      <c r="M30" s="342" t="s">
        <v>75</v>
      </c>
      <c r="N30" s="342"/>
      <c r="O30" s="342"/>
      <c r="P30" s="342"/>
      <c r="Q30" s="342"/>
      <c r="R30" s="342"/>
      <c r="S30" s="342"/>
      <c r="T30" s="342"/>
      <c r="V30" s="289" t="s">
        <v>79</v>
      </c>
      <c r="W30" s="289"/>
      <c r="X30" s="289"/>
      <c r="Y30" s="289"/>
      <c r="Z30" s="289"/>
      <c r="AA30" s="289"/>
      <c r="AB30" s="289"/>
      <c r="AC30" s="289"/>
      <c r="AE30" s="289" t="s">
        <v>79</v>
      </c>
      <c r="AF30" s="289"/>
      <c r="AG30" s="289"/>
      <c r="AH30" s="289"/>
      <c r="AI30" s="289"/>
      <c r="AJ30" s="289"/>
      <c r="AK30" s="289"/>
      <c r="AL30" s="289"/>
      <c r="AO30" s="290" t="s">
        <v>93</v>
      </c>
      <c r="AP30" s="289"/>
      <c r="AQ30" s="289"/>
      <c r="AR30" s="289"/>
      <c r="AS30" s="289"/>
      <c r="AT30" s="289"/>
      <c r="AU30" s="289"/>
      <c r="AV30" s="289"/>
      <c r="AW30" s="289"/>
      <c r="AY30" s="289" t="s">
        <v>83</v>
      </c>
      <c r="AZ30" s="289"/>
      <c r="BA30" s="289"/>
      <c r="BB30" s="289"/>
      <c r="BC30" s="289"/>
      <c r="BD30" s="289"/>
      <c r="BE30" s="289"/>
      <c r="BF30" s="289"/>
      <c r="BG30" s="289"/>
      <c r="BJ30" s="368" t="s">
        <v>76</v>
      </c>
      <c r="BK30" s="368"/>
      <c r="BL30" s="368"/>
      <c r="BM30" s="368"/>
      <c r="BN30" s="368"/>
      <c r="BO30" s="368"/>
      <c r="BP30" s="368"/>
      <c r="BQ30" s="368"/>
      <c r="BR30" s="368"/>
    </row>
    <row r="31" spans="3:136">
      <c r="D31" s="197"/>
      <c r="E31" s="197"/>
      <c r="F31" s="197"/>
      <c r="G31" s="197"/>
      <c r="H31" s="197"/>
      <c r="I31" s="197"/>
      <c r="J31" s="198" t="s">
        <v>31</v>
      </c>
      <c r="K31" s="198" t="s">
        <v>5</v>
      </c>
      <c r="M31" s="197"/>
      <c r="N31" s="197"/>
      <c r="O31" s="197"/>
      <c r="P31" s="197"/>
      <c r="Q31" s="197"/>
      <c r="R31" s="197"/>
      <c r="S31" s="198" t="s">
        <v>31</v>
      </c>
      <c r="T31" s="198" t="s">
        <v>5</v>
      </c>
      <c r="V31" s="197"/>
      <c r="W31" s="197"/>
      <c r="X31" s="197"/>
      <c r="Y31" s="197"/>
      <c r="Z31" s="197"/>
      <c r="AA31" s="197"/>
      <c r="AB31" s="198" t="s">
        <v>31</v>
      </c>
      <c r="AC31" s="198" t="s">
        <v>5</v>
      </c>
      <c r="AE31" s="197"/>
      <c r="AF31" s="197"/>
      <c r="AG31" s="197"/>
      <c r="AH31" s="197"/>
      <c r="AI31" s="197"/>
      <c r="AJ31" s="197"/>
      <c r="AK31" s="198" t="s">
        <v>31</v>
      </c>
      <c r="AL31" s="198" t="s">
        <v>5</v>
      </c>
      <c r="AO31" s="197"/>
      <c r="AP31" s="197"/>
      <c r="AQ31" s="197"/>
      <c r="AR31" s="197"/>
      <c r="AS31" s="197"/>
      <c r="AT31" s="197"/>
      <c r="AU31" s="197"/>
      <c r="AV31" s="198" t="s">
        <v>31</v>
      </c>
      <c r="AW31" s="198" t="s">
        <v>5</v>
      </c>
      <c r="AY31" s="197"/>
      <c r="AZ31" s="197"/>
      <c r="BA31" s="197"/>
      <c r="BB31" s="197"/>
      <c r="BC31" s="197"/>
      <c r="BD31" s="197"/>
      <c r="BE31" s="197"/>
      <c r="BF31" s="198" t="s">
        <v>31</v>
      </c>
      <c r="BG31" s="198" t="s">
        <v>5</v>
      </c>
      <c r="BJ31" s="197"/>
      <c r="BK31" s="197"/>
      <c r="BL31" s="197"/>
      <c r="BM31" s="197"/>
      <c r="BN31" s="197"/>
      <c r="BO31" s="197"/>
      <c r="BP31" s="197"/>
      <c r="BQ31" s="198" t="s">
        <v>31</v>
      </c>
      <c r="BR31" s="198" t="s">
        <v>5</v>
      </c>
    </row>
    <row r="32" spans="3:136">
      <c r="D32" s="153">
        <v>1</v>
      </c>
      <c r="E32" s="339" t="s">
        <v>45</v>
      </c>
      <c r="F32" s="340"/>
      <c r="G32" s="340"/>
      <c r="H32" s="340"/>
      <c r="I32" s="341"/>
      <c r="J32" s="160">
        <v>27</v>
      </c>
      <c r="K32" s="200">
        <v>47</v>
      </c>
      <c r="M32" s="153">
        <v>1</v>
      </c>
      <c r="N32" s="339" t="s">
        <v>45</v>
      </c>
      <c r="O32" s="340"/>
      <c r="P32" s="340"/>
      <c r="Q32" s="340"/>
      <c r="R32" s="341"/>
      <c r="S32" s="160">
        <v>28</v>
      </c>
      <c r="T32" s="200">
        <v>46</v>
      </c>
      <c r="V32" s="219">
        <v>1</v>
      </c>
      <c r="W32" s="339" t="s">
        <v>121</v>
      </c>
      <c r="X32" s="340"/>
      <c r="Y32" s="340"/>
      <c r="Z32" s="340"/>
      <c r="AA32" s="341"/>
      <c r="AB32" s="160">
        <v>84</v>
      </c>
      <c r="AC32" s="200">
        <v>144</v>
      </c>
      <c r="AE32" s="219">
        <v>1</v>
      </c>
      <c r="AF32" s="339" t="s">
        <v>121</v>
      </c>
      <c r="AG32" s="340"/>
      <c r="AH32" s="340"/>
      <c r="AI32" s="340"/>
      <c r="AJ32" s="341"/>
      <c r="AK32" s="160">
        <v>84</v>
      </c>
      <c r="AL32" s="200">
        <v>144</v>
      </c>
      <c r="AO32" s="153">
        <v>1</v>
      </c>
      <c r="AP32" s="339" t="s">
        <v>121</v>
      </c>
      <c r="AQ32" s="340"/>
      <c r="AR32" s="340"/>
      <c r="AS32" s="340"/>
      <c r="AT32" s="340"/>
      <c r="AU32" s="341"/>
      <c r="AV32" s="201">
        <v>52</v>
      </c>
      <c r="AW32" s="200">
        <v>88</v>
      </c>
      <c r="AY32" s="153">
        <v>1</v>
      </c>
      <c r="AZ32" s="339" t="s">
        <v>60</v>
      </c>
      <c r="BA32" s="340"/>
      <c r="BB32" s="340"/>
      <c r="BC32" s="340"/>
      <c r="BD32" s="340"/>
      <c r="BE32" s="341"/>
      <c r="BF32" s="201">
        <v>26</v>
      </c>
      <c r="BG32" s="200">
        <v>46</v>
      </c>
      <c r="BJ32" s="153">
        <v>1</v>
      </c>
      <c r="BK32" s="339" t="s">
        <v>121</v>
      </c>
      <c r="BL32" s="340"/>
      <c r="BM32" s="340"/>
      <c r="BN32" s="340"/>
      <c r="BO32" s="340"/>
      <c r="BP32" s="341"/>
      <c r="BQ32" s="201">
        <v>27</v>
      </c>
      <c r="BR32" s="200">
        <v>47</v>
      </c>
    </row>
    <row r="33" spans="4:70">
      <c r="D33" s="153">
        <v>2</v>
      </c>
      <c r="E33" s="339" t="s">
        <v>60</v>
      </c>
      <c r="F33" s="340"/>
      <c r="G33" s="340"/>
      <c r="H33" s="340"/>
      <c r="I33" s="341"/>
      <c r="J33" s="160">
        <v>27</v>
      </c>
      <c r="K33" s="200">
        <v>46</v>
      </c>
      <c r="M33" s="153">
        <v>2</v>
      </c>
      <c r="N33" s="339" t="s">
        <v>60</v>
      </c>
      <c r="O33" s="340"/>
      <c r="P33" s="340"/>
      <c r="Q33" s="340"/>
      <c r="R33" s="341"/>
      <c r="S33" s="160">
        <v>24</v>
      </c>
      <c r="T33" s="200">
        <v>42</v>
      </c>
      <c r="V33" s="219">
        <v>1</v>
      </c>
      <c r="W33" s="339" t="s">
        <v>45</v>
      </c>
      <c r="X33" s="340"/>
      <c r="Y33" s="340"/>
      <c r="Z33" s="340"/>
      <c r="AA33" s="341"/>
      <c r="AB33" s="160">
        <v>84</v>
      </c>
      <c r="AC33" s="200">
        <v>144</v>
      </c>
      <c r="AE33" s="219">
        <v>1</v>
      </c>
      <c r="AF33" s="339" t="s">
        <v>60</v>
      </c>
      <c r="AG33" s="340"/>
      <c r="AH33" s="340"/>
      <c r="AI33" s="340"/>
      <c r="AJ33" s="341"/>
      <c r="AK33" s="160">
        <v>87</v>
      </c>
      <c r="AL33" s="200">
        <v>144</v>
      </c>
      <c r="AO33" s="153">
        <v>2</v>
      </c>
      <c r="AP33" s="339" t="s">
        <v>45</v>
      </c>
      <c r="AQ33" s="340"/>
      <c r="AR33" s="340"/>
      <c r="AS33" s="340"/>
      <c r="AT33" s="340"/>
      <c r="AU33" s="341"/>
      <c r="AV33" s="202">
        <v>50</v>
      </c>
      <c r="AW33" s="200">
        <v>86</v>
      </c>
      <c r="AY33" s="153">
        <v>2</v>
      </c>
      <c r="AZ33" s="339" t="s">
        <v>45</v>
      </c>
      <c r="BA33" s="340"/>
      <c r="BB33" s="340"/>
      <c r="BC33" s="340"/>
      <c r="BD33" s="340"/>
      <c r="BE33" s="341"/>
      <c r="BF33" s="201">
        <v>26</v>
      </c>
      <c r="BG33" s="200">
        <v>45</v>
      </c>
      <c r="BJ33" s="153">
        <v>2</v>
      </c>
      <c r="BK33" s="339" t="s">
        <v>45</v>
      </c>
      <c r="BL33" s="340"/>
      <c r="BM33" s="340"/>
      <c r="BN33" s="340"/>
      <c r="BO33" s="340"/>
      <c r="BP33" s="341"/>
      <c r="BQ33" s="202">
        <v>26</v>
      </c>
      <c r="BR33" s="200">
        <v>46</v>
      </c>
    </row>
    <row r="34" spans="4:70">
      <c r="D34" s="153">
        <v>3</v>
      </c>
      <c r="E34" s="339" t="s">
        <v>44</v>
      </c>
      <c r="F34" s="340"/>
      <c r="G34" s="340"/>
      <c r="H34" s="340"/>
      <c r="I34" s="341"/>
      <c r="J34" s="160">
        <v>24</v>
      </c>
      <c r="K34" s="200">
        <v>42</v>
      </c>
      <c r="M34" s="219">
        <v>3</v>
      </c>
      <c r="N34" s="339" t="s">
        <v>121</v>
      </c>
      <c r="O34" s="340"/>
      <c r="P34" s="340"/>
      <c r="Q34" s="340"/>
      <c r="R34" s="341"/>
      <c r="S34" s="160">
        <v>23</v>
      </c>
      <c r="T34" s="200">
        <v>41</v>
      </c>
      <c r="V34" s="153">
        <v>3</v>
      </c>
      <c r="W34" s="339" t="s">
        <v>60</v>
      </c>
      <c r="X34" s="340"/>
      <c r="Y34" s="340"/>
      <c r="Z34" s="340"/>
      <c r="AA34" s="341"/>
      <c r="AB34" s="160">
        <v>84</v>
      </c>
      <c r="AC34" s="200">
        <v>141</v>
      </c>
      <c r="AE34" s="153">
        <v>3</v>
      </c>
      <c r="AF34" s="339" t="s">
        <v>45</v>
      </c>
      <c r="AG34" s="340"/>
      <c r="AH34" s="340"/>
      <c r="AI34" s="340"/>
      <c r="AJ34" s="341"/>
      <c r="AK34" s="160">
        <v>84</v>
      </c>
      <c r="AL34" s="200">
        <v>141</v>
      </c>
      <c r="AO34" s="153">
        <v>3</v>
      </c>
      <c r="AP34" s="339" t="s">
        <v>60</v>
      </c>
      <c r="AQ34" s="340"/>
      <c r="AR34" s="340"/>
      <c r="AS34" s="340"/>
      <c r="AT34" s="340"/>
      <c r="AU34" s="341"/>
      <c r="AV34" s="201">
        <v>48</v>
      </c>
      <c r="AW34" s="200">
        <v>84</v>
      </c>
      <c r="AY34" s="153">
        <v>3</v>
      </c>
      <c r="AZ34" s="339" t="s">
        <v>121</v>
      </c>
      <c r="BA34" s="340"/>
      <c r="BB34" s="340"/>
      <c r="BC34" s="340"/>
      <c r="BD34" s="340"/>
      <c r="BE34" s="341"/>
      <c r="BF34" s="201">
        <v>25</v>
      </c>
      <c r="BG34" s="200">
        <v>44</v>
      </c>
      <c r="BJ34" s="153">
        <v>3</v>
      </c>
      <c r="BK34" s="339" t="s">
        <v>60</v>
      </c>
      <c r="BL34" s="340"/>
      <c r="BM34" s="340"/>
      <c r="BN34" s="340"/>
      <c r="BO34" s="340"/>
      <c r="BP34" s="341"/>
      <c r="BQ34" s="201">
        <v>26</v>
      </c>
      <c r="BR34" s="200">
        <v>44</v>
      </c>
    </row>
    <row r="35" spans="4:70">
      <c r="D35" s="153">
        <v>4</v>
      </c>
      <c r="E35" s="339" t="s">
        <v>121</v>
      </c>
      <c r="F35" s="340"/>
      <c r="G35" s="340"/>
      <c r="H35" s="340"/>
      <c r="I35" s="341"/>
      <c r="J35" s="160">
        <v>22</v>
      </c>
      <c r="K35" s="200">
        <v>41</v>
      </c>
      <c r="M35" s="219">
        <v>3</v>
      </c>
      <c r="N35" s="339" t="s">
        <v>44</v>
      </c>
      <c r="O35" s="340"/>
      <c r="P35" s="340"/>
      <c r="Q35" s="340"/>
      <c r="R35" s="341"/>
      <c r="S35" s="160">
        <v>24</v>
      </c>
      <c r="T35" s="200">
        <v>41</v>
      </c>
      <c r="V35" s="153">
        <v>4</v>
      </c>
      <c r="W35" s="339" t="s">
        <v>44</v>
      </c>
      <c r="X35" s="340"/>
      <c r="Y35" s="340"/>
      <c r="Z35" s="340"/>
      <c r="AA35" s="341"/>
      <c r="AB35" s="160">
        <v>81</v>
      </c>
      <c r="AC35" s="200">
        <v>132</v>
      </c>
      <c r="AE35" s="153">
        <v>4</v>
      </c>
      <c r="AF35" s="339" t="s">
        <v>44</v>
      </c>
      <c r="AG35" s="340"/>
      <c r="AH35" s="340"/>
      <c r="AI35" s="340"/>
      <c r="AJ35" s="341"/>
      <c r="AK35" s="160">
        <v>75</v>
      </c>
      <c r="AL35" s="200">
        <v>126</v>
      </c>
      <c r="AO35" s="153">
        <v>4</v>
      </c>
      <c r="AP35" s="339" t="s">
        <v>44</v>
      </c>
      <c r="AQ35" s="340"/>
      <c r="AR35" s="340"/>
      <c r="AS35" s="340"/>
      <c r="AT35" s="340"/>
      <c r="AU35" s="341"/>
      <c r="AV35" s="201">
        <v>46</v>
      </c>
      <c r="AW35" s="200">
        <v>74</v>
      </c>
      <c r="AY35" s="153">
        <v>4</v>
      </c>
      <c r="AZ35" s="339" t="s">
        <v>44</v>
      </c>
      <c r="BA35" s="340"/>
      <c r="BB35" s="340"/>
      <c r="BC35" s="340"/>
      <c r="BD35" s="340"/>
      <c r="BE35" s="341"/>
      <c r="BF35" s="201">
        <v>21</v>
      </c>
      <c r="BG35" s="200">
        <v>40</v>
      </c>
      <c r="BJ35" s="153">
        <v>4</v>
      </c>
      <c r="BK35" s="339" t="s">
        <v>44</v>
      </c>
      <c r="BL35" s="340"/>
      <c r="BM35" s="340"/>
      <c r="BN35" s="340"/>
      <c r="BO35" s="340"/>
      <c r="BP35" s="341"/>
      <c r="BQ35" s="201">
        <v>23</v>
      </c>
      <c r="BR35" s="200">
        <v>39</v>
      </c>
    </row>
    <row r="36" spans="4:70">
      <c r="D36" s="153">
        <v>5</v>
      </c>
      <c r="E36" s="339" t="s">
        <v>46</v>
      </c>
      <c r="F36" s="340"/>
      <c r="G36" s="340"/>
      <c r="H36" s="340"/>
      <c r="I36" s="341"/>
      <c r="J36" s="160">
        <v>21</v>
      </c>
      <c r="K36" s="200"/>
      <c r="M36" s="153">
        <v>5</v>
      </c>
      <c r="N36" s="339" t="s">
        <v>46</v>
      </c>
      <c r="O36" s="340"/>
      <c r="P36" s="340"/>
      <c r="Q36" s="340"/>
      <c r="R36" s="341"/>
      <c r="S36" s="160">
        <v>22</v>
      </c>
      <c r="T36" s="200"/>
      <c r="V36" s="153">
        <v>5</v>
      </c>
      <c r="W36" s="339" t="s">
        <v>46</v>
      </c>
      <c r="X36" s="340"/>
      <c r="Y36" s="340"/>
      <c r="Z36" s="340"/>
      <c r="AA36" s="341"/>
      <c r="AB36" s="160">
        <v>75</v>
      </c>
      <c r="AC36" s="200"/>
      <c r="AE36" s="274">
        <v>4</v>
      </c>
      <c r="AF36" s="339" t="s">
        <v>46</v>
      </c>
      <c r="AG36" s="340"/>
      <c r="AH36" s="340"/>
      <c r="AI36" s="340"/>
      <c r="AJ36" s="341"/>
      <c r="AK36" s="160">
        <v>75</v>
      </c>
      <c r="AL36" s="200"/>
      <c r="AO36" s="153">
        <v>5</v>
      </c>
      <c r="AP36" s="339" t="s">
        <v>46</v>
      </c>
      <c r="AQ36" s="340"/>
      <c r="AR36" s="340"/>
      <c r="AS36" s="340"/>
      <c r="AT36" s="340"/>
      <c r="AU36" s="341"/>
      <c r="AV36" s="201">
        <v>34</v>
      </c>
      <c r="AW36" s="200"/>
      <c r="AY36" s="153">
        <v>5</v>
      </c>
      <c r="AZ36" s="339" t="s">
        <v>46</v>
      </c>
      <c r="BA36" s="340"/>
      <c r="BB36" s="340"/>
      <c r="BC36" s="340"/>
      <c r="BD36" s="340"/>
      <c r="BE36" s="341"/>
      <c r="BF36" s="201">
        <v>20</v>
      </c>
      <c r="BG36" s="200"/>
      <c r="BJ36" s="274">
        <v>4</v>
      </c>
      <c r="BK36" s="339" t="s">
        <v>46</v>
      </c>
      <c r="BL36" s="340"/>
      <c r="BM36" s="340"/>
      <c r="BN36" s="340"/>
      <c r="BO36" s="340"/>
      <c r="BP36" s="341"/>
      <c r="BQ36" s="202">
        <v>23</v>
      </c>
      <c r="BR36" s="200"/>
    </row>
    <row r="37" spans="4:70">
      <c r="D37" s="289" t="s">
        <v>76</v>
      </c>
      <c r="E37" s="289"/>
      <c r="F37" s="289"/>
      <c r="G37" s="289"/>
      <c r="H37" s="289"/>
      <c r="I37" s="289"/>
      <c r="J37" s="289"/>
      <c r="K37" s="289"/>
      <c r="M37" s="289" t="s">
        <v>76</v>
      </c>
      <c r="N37" s="289"/>
      <c r="O37" s="289"/>
      <c r="P37" s="289"/>
      <c r="Q37" s="289"/>
      <c r="R37" s="289"/>
      <c r="S37" s="289"/>
      <c r="T37" s="289"/>
      <c r="V37" s="289" t="s">
        <v>76</v>
      </c>
      <c r="W37" s="289"/>
      <c r="X37" s="289"/>
      <c r="Y37" s="289"/>
      <c r="Z37" s="289"/>
      <c r="AA37" s="289"/>
      <c r="AB37" s="289"/>
      <c r="AC37" s="289"/>
      <c r="AE37" s="289" t="s">
        <v>76</v>
      </c>
      <c r="AF37" s="289"/>
      <c r="AG37" s="289"/>
      <c r="AH37" s="289"/>
      <c r="AI37" s="289"/>
      <c r="AJ37" s="289"/>
      <c r="AK37" s="289"/>
      <c r="AL37" s="289"/>
      <c r="AO37" s="289" t="s">
        <v>76</v>
      </c>
      <c r="AP37" s="289"/>
      <c r="AQ37" s="289"/>
      <c r="AR37" s="289"/>
      <c r="AS37" s="289"/>
      <c r="AT37" s="289"/>
      <c r="AU37" s="289"/>
      <c r="AV37" s="289"/>
      <c r="AW37" s="194"/>
      <c r="AY37" s="289" t="s">
        <v>76</v>
      </c>
      <c r="AZ37" s="289"/>
      <c r="BA37" s="289"/>
      <c r="BB37" s="289"/>
      <c r="BC37" s="289"/>
      <c r="BD37" s="289"/>
      <c r="BE37" s="289"/>
      <c r="BF37" s="289"/>
      <c r="BG37" s="194"/>
      <c r="BJ37" s="291" t="s">
        <v>77</v>
      </c>
      <c r="BK37" s="291"/>
      <c r="BL37" s="291"/>
      <c r="BM37" s="291"/>
      <c r="BN37" s="291"/>
      <c r="BO37" s="291"/>
      <c r="BP37" s="291"/>
      <c r="BQ37" s="291"/>
      <c r="BR37" s="291"/>
    </row>
    <row r="38" spans="4:70">
      <c r="D38" s="197"/>
      <c r="E38" s="197"/>
      <c r="F38" s="197"/>
      <c r="G38" s="197"/>
      <c r="H38" s="197"/>
      <c r="I38" s="197"/>
      <c r="J38" s="198" t="s">
        <v>31</v>
      </c>
      <c r="K38" s="198" t="s">
        <v>5</v>
      </c>
      <c r="M38" s="197"/>
      <c r="N38" s="197"/>
      <c r="O38" s="197"/>
      <c r="P38" s="197"/>
      <c r="Q38" s="197"/>
      <c r="R38" s="197"/>
      <c r="S38" s="198" t="s">
        <v>31</v>
      </c>
      <c r="T38" s="198" t="s">
        <v>5</v>
      </c>
      <c r="V38" s="197"/>
      <c r="W38" s="197"/>
      <c r="X38" s="197"/>
      <c r="Y38" s="197"/>
      <c r="Z38" s="197"/>
      <c r="AA38" s="197"/>
      <c r="AB38" s="198" t="s">
        <v>31</v>
      </c>
      <c r="AC38" s="198" t="s">
        <v>5</v>
      </c>
      <c r="AE38" s="197"/>
      <c r="AF38" s="197"/>
      <c r="AG38" s="197"/>
      <c r="AH38" s="197"/>
      <c r="AI38" s="197"/>
      <c r="AJ38" s="197"/>
      <c r="AK38" s="198" t="s">
        <v>31</v>
      </c>
      <c r="AL38" s="198" t="s">
        <v>5</v>
      </c>
      <c r="AO38" s="197"/>
      <c r="AP38" s="197"/>
      <c r="AQ38" s="197"/>
      <c r="AR38" s="197"/>
      <c r="AS38" s="197"/>
      <c r="AT38" s="197"/>
      <c r="AU38" s="197"/>
      <c r="AV38" s="198" t="s">
        <v>31</v>
      </c>
      <c r="AW38" s="198" t="s">
        <v>5</v>
      </c>
      <c r="AY38" s="197"/>
      <c r="AZ38" s="197"/>
      <c r="BA38" s="197"/>
      <c r="BB38" s="197"/>
      <c r="BC38" s="197"/>
      <c r="BD38" s="197"/>
      <c r="BE38" s="197"/>
      <c r="BF38" s="198" t="s">
        <v>31</v>
      </c>
      <c r="BG38" s="198" t="s">
        <v>5</v>
      </c>
      <c r="BJ38" s="197"/>
      <c r="BK38" s="197"/>
      <c r="BL38" s="197"/>
      <c r="BM38" s="197"/>
      <c r="BN38" s="197"/>
      <c r="BO38" s="197"/>
      <c r="BP38" s="197"/>
      <c r="BQ38" s="198" t="s">
        <v>31</v>
      </c>
      <c r="BR38" s="198" t="s">
        <v>5</v>
      </c>
    </row>
    <row r="39" spans="4:70">
      <c r="D39" s="153">
        <v>1</v>
      </c>
      <c r="E39" s="339" t="s">
        <v>45</v>
      </c>
      <c r="F39" s="340"/>
      <c r="G39" s="340"/>
      <c r="H39" s="340"/>
      <c r="I39" s="341"/>
      <c r="J39" s="201">
        <v>28</v>
      </c>
      <c r="K39" s="201">
        <v>48</v>
      </c>
      <c r="M39" s="153">
        <v>1</v>
      </c>
      <c r="N39" s="339" t="s">
        <v>45</v>
      </c>
      <c r="O39" s="340"/>
      <c r="P39" s="340"/>
      <c r="Q39" s="340"/>
      <c r="R39" s="341"/>
      <c r="S39" s="201">
        <v>27</v>
      </c>
      <c r="T39" s="201">
        <v>45</v>
      </c>
      <c r="V39" s="153">
        <v>1</v>
      </c>
      <c r="W39" s="339" t="s">
        <v>121</v>
      </c>
      <c r="X39" s="340"/>
      <c r="Y39" s="340"/>
      <c r="Z39" s="340"/>
      <c r="AA39" s="341"/>
      <c r="AB39" s="200">
        <v>27</v>
      </c>
      <c r="AC39" s="201">
        <v>47</v>
      </c>
      <c r="AE39" s="153">
        <v>1</v>
      </c>
      <c r="AF39" s="339" t="s">
        <v>45</v>
      </c>
      <c r="AG39" s="340"/>
      <c r="AH39" s="340"/>
      <c r="AI39" s="340"/>
      <c r="AJ39" s="341"/>
      <c r="AK39" s="201">
        <v>29</v>
      </c>
      <c r="AL39" s="201">
        <v>48</v>
      </c>
      <c r="AO39" s="153">
        <v>1</v>
      </c>
      <c r="AP39" s="339" t="s">
        <v>60</v>
      </c>
      <c r="AQ39" s="340"/>
      <c r="AR39" s="340"/>
      <c r="AS39" s="340"/>
      <c r="AT39" s="340"/>
      <c r="AU39" s="341"/>
      <c r="AV39" s="201">
        <v>27</v>
      </c>
      <c r="AW39" s="201">
        <v>46</v>
      </c>
      <c r="AY39" s="153">
        <v>1</v>
      </c>
      <c r="AZ39" s="339" t="s">
        <v>121</v>
      </c>
      <c r="BA39" s="340"/>
      <c r="BB39" s="340"/>
      <c r="BC39" s="340"/>
      <c r="BD39" s="340"/>
      <c r="BE39" s="341"/>
      <c r="BF39" s="201">
        <v>26</v>
      </c>
      <c r="BG39" s="201">
        <v>46</v>
      </c>
      <c r="BJ39" s="153">
        <v>1</v>
      </c>
      <c r="BK39" s="339" t="s">
        <v>45</v>
      </c>
      <c r="BL39" s="340"/>
      <c r="BM39" s="340"/>
      <c r="BN39" s="340"/>
      <c r="BO39" s="340"/>
      <c r="BP39" s="341"/>
      <c r="BQ39" s="201">
        <v>82</v>
      </c>
      <c r="BR39" s="201">
        <v>142</v>
      </c>
    </row>
    <row r="40" spans="4:70">
      <c r="D40" s="153">
        <v>2</v>
      </c>
      <c r="E40" s="339" t="s">
        <v>60</v>
      </c>
      <c r="F40" s="340"/>
      <c r="G40" s="340"/>
      <c r="H40" s="340"/>
      <c r="I40" s="341"/>
      <c r="J40" s="201">
        <v>27</v>
      </c>
      <c r="K40" s="201">
        <v>46</v>
      </c>
      <c r="M40" s="153">
        <v>2</v>
      </c>
      <c r="N40" s="339" t="s">
        <v>60</v>
      </c>
      <c r="O40" s="340"/>
      <c r="P40" s="340"/>
      <c r="Q40" s="340"/>
      <c r="R40" s="341"/>
      <c r="S40" s="201">
        <v>27</v>
      </c>
      <c r="T40" s="201">
        <v>44</v>
      </c>
      <c r="V40" s="219">
        <v>2</v>
      </c>
      <c r="W40" s="339" t="s">
        <v>60</v>
      </c>
      <c r="X40" s="340"/>
      <c r="Y40" s="340"/>
      <c r="Z40" s="340"/>
      <c r="AA40" s="341"/>
      <c r="AB40" s="200">
        <v>28</v>
      </c>
      <c r="AC40" s="201">
        <v>46</v>
      </c>
      <c r="AE40" s="153">
        <v>2</v>
      </c>
      <c r="AF40" s="339" t="s">
        <v>121</v>
      </c>
      <c r="AG40" s="340"/>
      <c r="AH40" s="340"/>
      <c r="AI40" s="340"/>
      <c r="AJ40" s="341"/>
      <c r="AK40" s="201">
        <v>27</v>
      </c>
      <c r="AL40" s="201">
        <v>47</v>
      </c>
      <c r="AO40" s="219">
        <v>2</v>
      </c>
      <c r="AP40" s="339" t="s">
        <v>121</v>
      </c>
      <c r="AQ40" s="340"/>
      <c r="AR40" s="340"/>
      <c r="AS40" s="340"/>
      <c r="AT40" s="340"/>
      <c r="AU40" s="341"/>
      <c r="AV40" s="201">
        <v>26</v>
      </c>
      <c r="AW40" s="201">
        <v>45</v>
      </c>
      <c r="AY40" s="153">
        <v>2</v>
      </c>
      <c r="AZ40" s="339" t="s">
        <v>60</v>
      </c>
      <c r="BA40" s="340"/>
      <c r="BB40" s="340"/>
      <c r="BC40" s="340"/>
      <c r="BD40" s="340"/>
      <c r="BE40" s="341"/>
      <c r="BF40" s="201">
        <v>24</v>
      </c>
      <c r="BG40" s="201">
        <v>43</v>
      </c>
      <c r="BJ40" s="153">
        <v>2</v>
      </c>
      <c r="BK40" s="339" t="s">
        <v>121</v>
      </c>
      <c r="BL40" s="340"/>
      <c r="BM40" s="340"/>
      <c r="BN40" s="340"/>
      <c r="BO40" s="340"/>
      <c r="BP40" s="341"/>
      <c r="BQ40" s="201">
        <v>81</v>
      </c>
      <c r="BR40" s="201">
        <v>139</v>
      </c>
    </row>
    <row r="41" spans="4:70">
      <c r="D41" s="153">
        <v>3</v>
      </c>
      <c r="E41" s="339" t="s">
        <v>121</v>
      </c>
      <c r="F41" s="340"/>
      <c r="G41" s="340"/>
      <c r="H41" s="340"/>
      <c r="I41" s="341"/>
      <c r="J41" s="201">
        <v>26</v>
      </c>
      <c r="K41" s="201">
        <v>45</v>
      </c>
      <c r="M41" s="153">
        <v>3</v>
      </c>
      <c r="N41" s="339" t="s">
        <v>121</v>
      </c>
      <c r="O41" s="340"/>
      <c r="P41" s="340"/>
      <c r="Q41" s="340"/>
      <c r="R41" s="341"/>
      <c r="S41" s="201">
        <v>25</v>
      </c>
      <c r="T41" s="201">
        <v>43</v>
      </c>
      <c r="V41" s="219">
        <v>2</v>
      </c>
      <c r="W41" s="339" t="s">
        <v>45</v>
      </c>
      <c r="X41" s="340"/>
      <c r="Y41" s="340"/>
      <c r="Z41" s="340"/>
      <c r="AA41" s="341"/>
      <c r="AB41" s="200">
        <v>27</v>
      </c>
      <c r="AC41" s="201">
        <v>46</v>
      </c>
      <c r="AE41" s="153">
        <v>3</v>
      </c>
      <c r="AF41" s="339" t="s">
        <v>60</v>
      </c>
      <c r="AG41" s="340"/>
      <c r="AH41" s="340"/>
      <c r="AI41" s="340"/>
      <c r="AJ41" s="341"/>
      <c r="AK41" s="201">
        <v>27</v>
      </c>
      <c r="AL41" s="201">
        <v>46</v>
      </c>
      <c r="AO41" s="219">
        <v>2</v>
      </c>
      <c r="AP41" s="339" t="s">
        <v>45</v>
      </c>
      <c r="AQ41" s="340"/>
      <c r="AR41" s="340"/>
      <c r="AS41" s="340"/>
      <c r="AT41" s="340"/>
      <c r="AU41" s="341"/>
      <c r="AV41" s="201">
        <v>26</v>
      </c>
      <c r="AW41" s="201">
        <v>45</v>
      </c>
      <c r="AY41" s="153">
        <v>3</v>
      </c>
      <c r="AZ41" s="339" t="s">
        <v>45</v>
      </c>
      <c r="BA41" s="340"/>
      <c r="BB41" s="340"/>
      <c r="BC41" s="340"/>
      <c r="BD41" s="340"/>
      <c r="BE41" s="341"/>
      <c r="BF41" s="201">
        <v>25</v>
      </c>
      <c r="BG41" s="201">
        <v>43</v>
      </c>
      <c r="BJ41" s="153">
        <v>3</v>
      </c>
      <c r="BK41" s="339" t="s">
        <v>60</v>
      </c>
      <c r="BL41" s="340"/>
      <c r="BM41" s="340"/>
      <c r="BN41" s="340"/>
      <c r="BO41" s="340"/>
      <c r="BP41" s="341"/>
      <c r="BQ41" s="201">
        <v>82</v>
      </c>
      <c r="BR41" s="201">
        <v>138</v>
      </c>
    </row>
    <row r="42" spans="4:70">
      <c r="D42" s="153">
        <v>4</v>
      </c>
      <c r="E42" s="339" t="s">
        <v>44</v>
      </c>
      <c r="F42" s="340"/>
      <c r="G42" s="340"/>
      <c r="H42" s="340"/>
      <c r="I42" s="341"/>
      <c r="J42" s="201">
        <v>24</v>
      </c>
      <c r="K42" s="201">
        <v>41</v>
      </c>
      <c r="M42" s="153">
        <v>4</v>
      </c>
      <c r="N42" s="339" t="s">
        <v>44</v>
      </c>
      <c r="O42" s="340"/>
      <c r="P42" s="340"/>
      <c r="Q42" s="340"/>
      <c r="R42" s="341"/>
      <c r="S42" s="201">
        <v>25</v>
      </c>
      <c r="T42" s="201">
        <v>42</v>
      </c>
      <c r="V42" s="153">
        <v>4</v>
      </c>
      <c r="W42" s="339" t="s">
        <v>44</v>
      </c>
      <c r="X42" s="340"/>
      <c r="Y42" s="340"/>
      <c r="Z42" s="340"/>
      <c r="AA42" s="341"/>
      <c r="AB42" s="200">
        <v>27</v>
      </c>
      <c r="AC42" s="201">
        <v>45</v>
      </c>
      <c r="AE42" s="153">
        <v>4</v>
      </c>
      <c r="AF42" s="339" t="s">
        <v>44</v>
      </c>
      <c r="AG42" s="340"/>
      <c r="AH42" s="340"/>
      <c r="AI42" s="340"/>
      <c r="AJ42" s="341"/>
      <c r="AK42" s="201">
        <v>24</v>
      </c>
      <c r="AL42" s="201">
        <v>41</v>
      </c>
      <c r="AO42" s="153">
        <v>4</v>
      </c>
      <c r="AP42" s="339" t="s">
        <v>44</v>
      </c>
      <c r="AQ42" s="340"/>
      <c r="AR42" s="340"/>
      <c r="AS42" s="340"/>
      <c r="AT42" s="340"/>
      <c r="AU42" s="341"/>
      <c r="AV42" s="201">
        <v>22</v>
      </c>
      <c r="AW42" s="201">
        <v>36</v>
      </c>
      <c r="AY42" s="153">
        <v>4</v>
      </c>
      <c r="AZ42" s="339" t="s">
        <v>44</v>
      </c>
      <c r="BA42" s="340"/>
      <c r="BB42" s="340"/>
      <c r="BC42" s="340"/>
      <c r="BD42" s="340"/>
      <c r="BE42" s="341"/>
      <c r="BF42" s="201">
        <v>23</v>
      </c>
      <c r="BG42" s="201">
        <v>39</v>
      </c>
      <c r="BJ42" s="153">
        <v>4</v>
      </c>
      <c r="BK42" s="339" t="s">
        <v>44</v>
      </c>
      <c r="BL42" s="340"/>
      <c r="BM42" s="340"/>
      <c r="BN42" s="340"/>
      <c r="BO42" s="340"/>
      <c r="BP42" s="341"/>
      <c r="BQ42" s="201">
        <v>73</v>
      </c>
      <c r="BR42" s="201">
        <v>125</v>
      </c>
    </row>
    <row r="43" spans="4:70">
      <c r="D43" s="153">
        <v>5</v>
      </c>
      <c r="E43" s="339" t="s">
        <v>46</v>
      </c>
      <c r="F43" s="340"/>
      <c r="G43" s="340"/>
      <c r="H43" s="340"/>
      <c r="I43" s="341"/>
      <c r="J43" s="201">
        <v>22</v>
      </c>
      <c r="K43" s="201"/>
      <c r="M43" s="153">
        <v>5</v>
      </c>
      <c r="N43" s="339" t="s">
        <v>46</v>
      </c>
      <c r="O43" s="340"/>
      <c r="P43" s="340"/>
      <c r="Q43" s="340"/>
      <c r="R43" s="341"/>
      <c r="S43" s="201">
        <v>23</v>
      </c>
      <c r="T43" s="201"/>
      <c r="V43" s="153">
        <v>5</v>
      </c>
      <c r="W43" s="339" t="s">
        <v>46</v>
      </c>
      <c r="X43" s="340"/>
      <c r="Y43" s="340"/>
      <c r="Z43" s="340"/>
      <c r="AA43" s="341"/>
      <c r="AB43" s="200">
        <v>25</v>
      </c>
      <c r="AC43" s="201"/>
      <c r="AE43" s="274">
        <v>4</v>
      </c>
      <c r="AF43" s="339" t="s">
        <v>46</v>
      </c>
      <c r="AG43" s="340"/>
      <c r="AH43" s="340"/>
      <c r="AI43" s="340"/>
      <c r="AJ43" s="341"/>
      <c r="AK43" s="160">
        <v>25</v>
      </c>
      <c r="AL43" s="153"/>
      <c r="AO43" s="153">
        <v>5</v>
      </c>
      <c r="AP43" s="339" t="s">
        <v>46</v>
      </c>
      <c r="AQ43" s="340"/>
      <c r="AR43" s="340"/>
      <c r="AS43" s="340"/>
      <c r="AT43" s="340"/>
      <c r="AU43" s="341"/>
      <c r="AV43" s="201">
        <v>15</v>
      </c>
      <c r="AW43" s="201"/>
      <c r="AY43" s="153">
        <v>5</v>
      </c>
      <c r="AZ43" s="339" t="s">
        <v>46</v>
      </c>
      <c r="BA43" s="340"/>
      <c r="BB43" s="340"/>
      <c r="BC43" s="340"/>
      <c r="BD43" s="340"/>
      <c r="BE43" s="341"/>
      <c r="BF43" s="201">
        <v>22</v>
      </c>
      <c r="BG43" s="200"/>
      <c r="BJ43" s="153">
        <v>5</v>
      </c>
      <c r="BK43" s="339" t="s">
        <v>46</v>
      </c>
      <c r="BL43" s="340"/>
      <c r="BM43" s="340"/>
      <c r="BN43" s="340"/>
      <c r="BO43" s="340"/>
      <c r="BP43" s="341"/>
      <c r="BQ43" s="201">
        <v>69</v>
      </c>
      <c r="BR43" s="200"/>
    </row>
    <row r="44" spans="4:70">
      <c r="D44" s="291" t="s">
        <v>77</v>
      </c>
      <c r="E44" s="291"/>
      <c r="F44" s="291"/>
      <c r="G44" s="291"/>
      <c r="H44" s="291"/>
      <c r="I44" s="291"/>
      <c r="J44" s="291"/>
      <c r="K44" s="291"/>
      <c r="M44" s="291" t="s">
        <v>77</v>
      </c>
      <c r="N44" s="291"/>
      <c r="O44" s="291"/>
      <c r="P44" s="291"/>
      <c r="Q44" s="291"/>
      <c r="R44" s="291"/>
      <c r="S44" s="291"/>
      <c r="T44" s="291"/>
      <c r="V44" s="291" t="s">
        <v>77</v>
      </c>
      <c r="W44" s="291"/>
      <c r="X44" s="291"/>
      <c r="Y44" s="291"/>
      <c r="Z44" s="291"/>
      <c r="AA44" s="291"/>
      <c r="AB44" s="291"/>
      <c r="AC44" s="291"/>
      <c r="AE44" s="291" t="s">
        <v>77</v>
      </c>
      <c r="AF44" s="291"/>
      <c r="AG44" s="291"/>
      <c r="AH44" s="291"/>
      <c r="AI44" s="291"/>
      <c r="AJ44" s="291"/>
      <c r="AK44" s="291"/>
      <c r="AL44" s="291"/>
      <c r="AO44" s="291" t="s">
        <v>77</v>
      </c>
      <c r="AP44" s="291"/>
      <c r="AQ44" s="291"/>
      <c r="AR44" s="291"/>
      <c r="AS44" s="291"/>
      <c r="AT44" s="291"/>
      <c r="AU44" s="291"/>
      <c r="AV44" s="291"/>
      <c r="AW44" s="291"/>
      <c r="AY44" s="291" t="s">
        <v>77</v>
      </c>
      <c r="AZ44" s="291"/>
      <c r="BA44" s="291"/>
      <c r="BB44" s="291"/>
      <c r="BC44" s="291"/>
      <c r="BD44" s="291"/>
      <c r="BE44" s="291"/>
      <c r="BF44" s="291"/>
      <c r="BG44" s="291"/>
    </row>
    <row r="45" spans="4:70">
      <c r="D45" s="197"/>
      <c r="E45" s="197"/>
      <c r="F45" s="197"/>
      <c r="G45" s="197"/>
      <c r="H45" s="197"/>
      <c r="I45" s="197"/>
      <c r="J45" s="198" t="s">
        <v>31</v>
      </c>
      <c r="K45" s="198" t="s">
        <v>5</v>
      </c>
      <c r="M45" s="197"/>
      <c r="N45" s="197"/>
      <c r="O45" s="197"/>
      <c r="P45" s="197"/>
      <c r="Q45" s="197"/>
      <c r="R45" s="197"/>
      <c r="S45" s="198" t="s">
        <v>31</v>
      </c>
      <c r="T45" s="198" t="s">
        <v>5</v>
      </c>
      <c r="V45" s="197"/>
      <c r="W45" s="197"/>
      <c r="X45" s="197"/>
      <c r="Y45" s="197"/>
      <c r="Z45" s="197"/>
      <c r="AA45" s="197"/>
      <c r="AB45" s="198" t="s">
        <v>31</v>
      </c>
      <c r="AC45" s="198" t="s">
        <v>5</v>
      </c>
      <c r="AE45" s="197"/>
      <c r="AF45" s="197"/>
      <c r="AG45" s="197"/>
      <c r="AH45" s="197"/>
      <c r="AI45" s="197"/>
      <c r="AJ45" s="197"/>
      <c r="AK45" s="198" t="s">
        <v>31</v>
      </c>
      <c r="AL45" s="198" t="s">
        <v>5</v>
      </c>
      <c r="AO45" s="197"/>
      <c r="AP45" s="197"/>
      <c r="AQ45" s="197"/>
      <c r="AR45" s="197"/>
      <c r="AS45" s="197"/>
      <c r="AT45" s="197"/>
      <c r="AU45" s="197"/>
      <c r="AV45" s="198" t="s">
        <v>31</v>
      </c>
      <c r="AW45" s="198" t="s">
        <v>5</v>
      </c>
      <c r="AY45" s="197"/>
      <c r="AZ45" s="197"/>
      <c r="BA45" s="197"/>
      <c r="BB45" s="197"/>
      <c r="BC45" s="197"/>
      <c r="BD45" s="197"/>
      <c r="BE45" s="197"/>
      <c r="BF45" s="198" t="s">
        <v>31</v>
      </c>
      <c r="BG45" s="198" t="s">
        <v>5</v>
      </c>
    </row>
    <row r="46" spans="4:70">
      <c r="D46" s="153">
        <v>1</v>
      </c>
      <c r="E46" s="339" t="s">
        <v>45</v>
      </c>
      <c r="F46" s="340"/>
      <c r="G46" s="340"/>
      <c r="H46" s="340"/>
      <c r="I46" s="341"/>
      <c r="J46" s="201">
        <v>139</v>
      </c>
      <c r="K46" s="201">
        <v>239</v>
      </c>
      <c r="M46" s="153">
        <v>1</v>
      </c>
      <c r="N46" s="339" t="s">
        <v>45</v>
      </c>
      <c r="O46" s="340"/>
      <c r="P46" s="340"/>
      <c r="Q46" s="340"/>
      <c r="R46" s="341"/>
      <c r="S46" s="201">
        <v>142</v>
      </c>
      <c r="T46" s="201">
        <v>232</v>
      </c>
      <c r="V46" s="153">
        <v>1</v>
      </c>
      <c r="W46" s="339" t="s">
        <v>121</v>
      </c>
      <c r="X46" s="340"/>
      <c r="Y46" s="340"/>
      <c r="Z46" s="340"/>
      <c r="AA46" s="341"/>
      <c r="AB46" s="201">
        <v>227</v>
      </c>
      <c r="AC46" s="201">
        <v>387</v>
      </c>
      <c r="AE46" s="153">
        <v>1</v>
      </c>
      <c r="AF46" s="339" t="s">
        <v>121</v>
      </c>
      <c r="AG46" s="340"/>
      <c r="AH46" s="340"/>
      <c r="AI46" s="340"/>
      <c r="AJ46" s="341"/>
      <c r="AK46" s="201">
        <v>223</v>
      </c>
      <c r="AL46" s="201">
        <v>383</v>
      </c>
      <c r="AO46" s="153">
        <v>1</v>
      </c>
      <c r="AP46" s="339" t="s">
        <v>121</v>
      </c>
      <c r="AQ46" s="340"/>
      <c r="AR46" s="340"/>
      <c r="AS46" s="340"/>
      <c r="AT46" s="340"/>
      <c r="AU46" s="341"/>
      <c r="AV46" s="201">
        <v>130</v>
      </c>
      <c r="AW46" s="201">
        <v>223</v>
      </c>
      <c r="AY46" s="153">
        <v>1</v>
      </c>
      <c r="AZ46" s="339" t="s">
        <v>60</v>
      </c>
      <c r="BA46" s="340"/>
      <c r="BB46" s="340"/>
      <c r="BC46" s="340"/>
      <c r="BD46" s="340"/>
      <c r="BE46" s="341"/>
      <c r="BF46" s="201">
        <v>76</v>
      </c>
      <c r="BG46" s="201">
        <v>135</v>
      </c>
    </row>
    <row r="47" spans="4:70">
      <c r="D47" s="153">
        <v>2</v>
      </c>
      <c r="E47" s="339" t="s">
        <v>60</v>
      </c>
      <c r="F47" s="340"/>
      <c r="G47" s="340"/>
      <c r="H47" s="340"/>
      <c r="I47" s="341"/>
      <c r="J47" s="201">
        <v>135</v>
      </c>
      <c r="K47" s="201">
        <v>233</v>
      </c>
      <c r="M47" s="153">
        <v>2</v>
      </c>
      <c r="N47" s="339" t="s">
        <v>60</v>
      </c>
      <c r="O47" s="340"/>
      <c r="P47" s="340"/>
      <c r="Q47" s="340"/>
      <c r="R47" s="341"/>
      <c r="S47" s="201">
        <v>132</v>
      </c>
      <c r="T47" s="201">
        <v>221</v>
      </c>
      <c r="V47" s="153">
        <v>2</v>
      </c>
      <c r="W47" s="339" t="s">
        <v>45</v>
      </c>
      <c r="X47" s="340"/>
      <c r="Y47" s="340"/>
      <c r="Z47" s="340"/>
      <c r="AA47" s="341"/>
      <c r="AB47" s="201">
        <v>219</v>
      </c>
      <c r="AC47" s="201">
        <v>374</v>
      </c>
      <c r="AE47" s="153">
        <v>2</v>
      </c>
      <c r="AF47" s="339" t="s">
        <v>45</v>
      </c>
      <c r="AG47" s="340"/>
      <c r="AH47" s="340"/>
      <c r="AI47" s="340"/>
      <c r="AJ47" s="341"/>
      <c r="AK47" s="201">
        <v>225</v>
      </c>
      <c r="AL47" s="201">
        <v>377</v>
      </c>
      <c r="AO47" s="153">
        <v>2</v>
      </c>
      <c r="AP47" s="339" t="s">
        <v>45</v>
      </c>
      <c r="AQ47" s="340"/>
      <c r="AR47" s="340"/>
      <c r="AS47" s="340"/>
      <c r="AT47" s="340"/>
      <c r="AU47" s="341"/>
      <c r="AV47" s="201">
        <v>126</v>
      </c>
      <c r="AW47" s="201">
        <v>217</v>
      </c>
      <c r="AY47" s="153">
        <v>2</v>
      </c>
      <c r="AZ47" s="339" t="s">
        <v>121</v>
      </c>
      <c r="BA47" s="340"/>
      <c r="BB47" s="340"/>
      <c r="BC47" s="340"/>
      <c r="BD47" s="340"/>
      <c r="BE47" s="341"/>
      <c r="BF47" s="201">
        <v>76</v>
      </c>
      <c r="BG47" s="201">
        <v>134</v>
      </c>
    </row>
    <row r="48" spans="4:70">
      <c r="D48" s="153">
        <v>3</v>
      </c>
      <c r="E48" s="339" t="s">
        <v>121</v>
      </c>
      <c r="F48" s="340"/>
      <c r="G48" s="340"/>
      <c r="H48" s="340"/>
      <c r="I48" s="341"/>
      <c r="J48" s="201">
        <v>123</v>
      </c>
      <c r="K48" s="201">
        <v>215</v>
      </c>
      <c r="M48" s="153">
        <v>3</v>
      </c>
      <c r="N48" s="339" t="s">
        <v>44</v>
      </c>
      <c r="O48" s="340"/>
      <c r="P48" s="340"/>
      <c r="Q48" s="340"/>
      <c r="R48" s="341"/>
      <c r="S48" s="201">
        <v>130</v>
      </c>
      <c r="T48" s="201">
        <v>218</v>
      </c>
      <c r="V48" s="153">
        <v>3</v>
      </c>
      <c r="W48" s="339" t="s">
        <v>60</v>
      </c>
      <c r="X48" s="340"/>
      <c r="Y48" s="340"/>
      <c r="Z48" s="340"/>
      <c r="AA48" s="341"/>
      <c r="AB48" s="201">
        <v>220</v>
      </c>
      <c r="AC48" s="201">
        <v>367</v>
      </c>
      <c r="AE48" s="153">
        <v>3</v>
      </c>
      <c r="AF48" s="339" t="s">
        <v>60</v>
      </c>
      <c r="AG48" s="340"/>
      <c r="AH48" s="340"/>
      <c r="AI48" s="340"/>
      <c r="AJ48" s="341"/>
      <c r="AK48" s="201">
        <v>222</v>
      </c>
      <c r="AL48" s="201">
        <v>374</v>
      </c>
      <c r="AO48" s="153">
        <v>3</v>
      </c>
      <c r="AP48" s="339" t="s">
        <v>60</v>
      </c>
      <c r="AQ48" s="340"/>
      <c r="AR48" s="340"/>
      <c r="AS48" s="340"/>
      <c r="AT48" s="340"/>
      <c r="AU48" s="341"/>
      <c r="AV48" s="201">
        <v>125</v>
      </c>
      <c r="AW48" s="201">
        <v>216</v>
      </c>
      <c r="AY48" s="153">
        <v>3</v>
      </c>
      <c r="AZ48" s="339" t="s">
        <v>45</v>
      </c>
      <c r="BA48" s="340"/>
      <c r="BB48" s="340"/>
      <c r="BC48" s="340"/>
      <c r="BD48" s="340"/>
      <c r="BE48" s="341"/>
      <c r="BF48" s="201">
        <v>77</v>
      </c>
      <c r="BG48" s="201">
        <v>133</v>
      </c>
    </row>
    <row r="49" spans="4:59">
      <c r="D49" s="153">
        <v>4</v>
      </c>
      <c r="E49" s="339" t="s">
        <v>44</v>
      </c>
      <c r="F49" s="340"/>
      <c r="G49" s="340"/>
      <c r="H49" s="340"/>
      <c r="I49" s="341"/>
      <c r="J49" s="201">
        <v>123</v>
      </c>
      <c r="K49" s="201">
        <v>209</v>
      </c>
      <c r="M49" s="153">
        <v>4</v>
      </c>
      <c r="N49" s="339" t="s">
        <v>121</v>
      </c>
      <c r="O49" s="340"/>
      <c r="P49" s="340"/>
      <c r="Q49" s="340"/>
      <c r="R49" s="341"/>
      <c r="S49" s="201">
        <v>120</v>
      </c>
      <c r="T49" s="201">
        <v>213</v>
      </c>
      <c r="V49" s="153">
        <v>4</v>
      </c>
      <c r="W49" s="339" t="s">
        <v>44</v>
      </c>
      <c r="X49" s="340"/>
      <c r="Y49" s="340"/>
      <c r="Z49" s="340"/>
      <c r="AA49" s="341"/>
      <c r="AB49" s="201">
        <v>220</v>
      </c>
      <c r="AC49" s="201">
        <v>365</v>
      </c>
      <c r="AE49" s="153">
        <v>4</v>
      </c>
      <c r="AF49" s="339" t="s">
        <v>44</v>
      </c>
      <c r="AG49" s="340"/>
      <c r="AH49" s="340"/>
      <c r="AI49" s="340"/>
      <c r="AJ49" s="341"/>
      <c r="AK49" s="201">
        <v>195</v>
      </c>
      <c r="AL49" s="201">
        <v>335</v>
      </c>
      <c r="AO49" s="153">
        <v>4</v>
      </c>
      <c r="AP49" s="339" t="s">
        <v>44</v>
      </c>
      <c r="AQ49" s="340"/>
      <c r="AR49" s="340"/>
      <c r="AS49" s="340"/>
      <c r="AT49" s="340"/>
      <c r="AU49" s="341"/>
      <c r="AV49" s="201">
        <v>112</v>
      </c>
      <c r="AW49" s="201">
        <v>184</v>
      </c>
      <c r="AY49" s="153">
        <v>4</v>
      </c>
      <c r="AZ49" s="339" t="s">
        <v>44</v>
      </c>
      <c r="BA49" s="340"/>
      <c r="BB49" s="340"/>
      <c r="BC49" s="340"/>
      <c r="BD49" s="340"/>
      <c r="BE49" s="341"/>
      <c r="BF49" s="201">
        <v>65</v>
      </c>
      <c r="BG49" s="201">
        <v>118</v>
      </c>
    </row>
    <row r="50" spans="4:59">
      <c r="D50" s="153">
        <v>5</v>
      </c>
      <c r="E50" s="339" t="s">
        <v>46</v>
      </c>
      <c r="F50" s="340"/>
      <c r="G50" s="340"/>
      <c r="H50" s="340"/>
      <c r="I50" s="341"/>
      <c r="J50" s="201">
        <v>106</v>
      </c>
      <c r="K50" s="201"/>
      <c r="M50" s="153">
        <v>5</v>
      </c>
      <c r="N50" s="339" t="s">
        <v>46</v>
      </c>
      <c r="O50" s="340"/>
      <c r="P50" s="340"/>
      <c r="Q50" s="340"/>
      <c r="R50" s="341"/>
      <c r="S50" s="160">
        <v>114</v>
      </c>
      <c r="T50" s="153"/>
      <c r="V50" s="153">
        <v>5</v>
      </c>
      <c r="W50" s="339" t="s">
        <v>46</v>
      </c>
      <c r="X50" s="340"/>
      <c r="Y50" s="340"/>
      <c r="Z50" s="340"/>
      <c r="AA50" s="341"/>
      <c r="AB50" s="201">
        <v>204</v>
      </c>
      <c r="AC50" s="201"/>
      <c r="AE50" s="274">
        <v>4</v>
      </c>
      <c r="AF50" s="339" t="s">
        <v>46</v>
      </c>
      <c r="AG50" s="340"/>
      <c r="AH50" s="340"/>
      <c r="AI50" s="340"/>
      <c r="AJ50" s="341"/>
      <c r="AK50" s="201">
        <v>196</v>
      </c>
      <c r="AL50" s="201"/>
      <c r="AO50" s="153">
        <v>5</v>
      </c>
      <c r="AP50" s="339" t="s">
        <v>46</v>
      </c>
      <c r="AQ50" s="340"/>
      <c r="AR50" s="340"/>
      <c r="AS50" s="340"/>
      <c r="AT50" s="340"/>
      <c r="AU50" s="341"/>
      <c r="AV50" s="201">
        <v>83</v>
      </c>
      <c r="AW50" s="201"/>
      <c r="AY50" s="153">
        <v>5</v>
      </c>
      <c r="AZ50" s="339" t="s">
        <v>46</v>
      </c>
      <c r="BA50" s="340"/>
      <c r="BB50" s="340"/>
      <c r="BC50" s="340"/>
      <c r="BD50" s="340"/>
      <c r="BE50" s="341"/>
      <c r="BF50" s="201">
        <v>62</v>
      </c>
      <c r="BG50" s="201"/>
    </row>
  </sheetData>
  <sortState ref="AZ39:BG42">
    <sortCondition descending="1" ref="BG39:BG42"/>
    <sortCondition ref="AZ39:AZ42"/>
  </sortState>
  <mergeCells count="330">
    <mergeCell ref="EE19:EF19"/>
    <mergeCell ref="EA13:EF13"/>
    <mergeCell ref="EA20:ED20"/>
    <mergeCell ref="EE20:EF20"/>
    <mergeCell ref="EE14:EF14"/>
    <mergeCell ref="EA15:ED15"/>
    <mergeCell ref="EE15:EF15"/>
    <mergeCell ref="EA16:ED16"/>
    <mergeCell ref="EE16:EF16"/>
    <mergeCell ref="EA17:ED17"/>
    <mergeCell ref="EE17:EF17"/>
    <mergeCell ref="EA18:ED18"/>
    <mergeCell ref="EE18:EF18"/>
    <mergeCell ref="CX12:DZ12"/>
    <mergeCell ref="DS19:DT19"/>
    <mergeCell ref="DU19:DX19"/>
    <mergeCell ref="DY19:DZ19"/>
    <mergeCell ref="DO20:DR20"/>
    <mergeCell ref="DS20:DT20"/>
    <mergeCell ref="DU20:DX20"/>
    <mergeCell ref="DY20:DZ20"/>
    <mergeCell ref="EA14:ED14"/>
    <mergeCell ref="EA19:ED19"/>
    <mergeCell ref="DS16:DT16"/>
    <mergeCell ref="DU16:DX16"/>
    <mergeCell ref="DY16:DZ16"/>
    <mergeCell ref="DO17:DR17"/>
    <mergeCell ref="DS17:DT17"/>
    <mergeCell ref="DU17:DX17"/>
    <mergeCell ref="DY17:DZ17"/>
    <mergeCell ref="DO18:DR18"/>
    <mergeCell ref="DS18:DT18"/>
    <mergeCell ref="DU18:DX18"/>
    <mergeCell ref="DY18:DZ18"/>
    <mergeCell ref="DO13:DT13"/>
    <mergeCell ref="DU13:DZ13"/>
    <mergeCell ref="DO14:DR14"/>
    <mergeCell ref="DS14:DT14"/>
    <mergeCell ref="DU14:DX14"/>
    <mergeCell ref="DY14:DZ14"/>
    <mergeCell ref="DO15:DR15"/>
    <mergeCell ref="DS15:DT15"/>
    <mergeCell ref="DU15:DX15"/>
    <mergeCell ref="DY15:DZ15"/>
    <mergeCell ref="DI13:DN13"/>
    <mergeCell ref="DC14:DF14"/>
    <mergeCell ref="DC15:DF15"/>
    <mergeCell ref="DC16:DF16"/>
    <mergeCell ref="DC17:DF17"/>
    <mergeCell ref="DC18:DF18"/>
    <mergeCell ref="DC19:DF19"/>
    <mergeCell ref="DC20:DF20"/>
    <mergeCell ref="DI15:DL15"/>
    <mergeCell ref="DI14:DL14"/>
    <mergeCell ref="DM14:DN14"/>
    <mergeCell ref="DM15:DN15"/>
    <mergeCell ref="DM16:DN16"/>
    <mergeCell ref="DM17:DN17"/>
    <mergeCell ref="DM18:DN18"/>
    <mergeCell ref="DM19:DN19"/>
    <mergeCell ref="DM20:DN20"/>
    <mergeCell ref="DI16:DL16"/>
    <mergeCell ref="DI17:DL17"/>
    <mergeCell ref="DI18:DL18"/>
    <mergeCell ref="DI19:DL19"/>
    <mergeCell ref="DI20:DL20"/>
    <mergeCell ref="CX13:DB13"/>
    <mergeCell ref="CX14:DB14"/>
    <mergeCell ref="CX15:DB15"/>
    <mergeCell ref="CX16:DB16"/>
    <mergeCell ref="CX17:DB17"/>
    <mergeCell ref="CX18:DB18"/>
    <mergeCell ref="CX19:DB19"/>
    <mergeCell ref="CX20:DB20"/>
    <mergeCell ref="DG14:DH14"/>
    <mergeCell ref="DG15:DH15"/>
    <mergeCell ref="DG16:DH16"/>
    <mergeCell ref="DG17:DH17"/>
    <mergeCell ref="DG18:DH18"/>
    <mergeCell ref="DG19:DH19"/>
    <mergeCell ref="DG20:DH20"/>
    <mergeCell ref="DC13:DH13"/>
    <mergeCell ref="DO19:DR19"/>
    <mergeCell ref="DO16:DR16"/>
    <mergeCell ref="BU13:CC13"/>
    <mergeCell ref="CE13:CM13"/>
    <mergeCell ref="BV23:CD23"/>
    <mergeCell ref="BW27:CB27"/>
    <mergeCell ref="BW28:CB28"/>
    <mergeCell ref="BW29:CB29"/>
    <mergeCell ref="D14:G14"/>
    <mergeCell ref="M14:P14"/>
    <mergeCell ref="V14:Y14"/>
    <mergeCell ref="AE14:AH14"/>
    <mergeCell ref="AO14:AR14"/>
    <mergeCell ref="D23:K23"/>
    <mergeCell ref="M23:T23"/>
    <mergeCell ref="V23:AC23"/>
    <mergeCell ref="AE23:AL23"/>
    <mergeCell ref="AO23:AW23"/>
    <mergeCell ref="BU14:BX14"/>
    <mergeCell ref="BZ14:CC14"/>
    <mergeCell ref="BW25:CB25"/>
    <mergeCell ref="BW26:CB26"/>
    <mergeCell ref="D22:K22"/>
    <mergeCell ref="M22:T22"/>
    <mergeCell ref="V22:AC22"/>
    <mergeCell ref="AY14:BB14"/>
    <mergeCell ref="BD14:BG14"/>
    <mergeCell ref="BI14:BM14"/>
    <mergeCell ref="BO14:BS14"/>
    <mergeCell ref="D13:K13"/>
    <mergeCell ref="M13:T13"/>
    <mergeCell ref="V13:AC13"/>
    <mergeCell ref="AE13:AL13"/>
    <mergeCell ref="AO13:AW13"/>
    <mergeCell ref="AT14:AW14"/>
    <mergeCell ref="D12:T12"/>
    <mergeCell ref="V12:AL12"/>
    <mergeCell ref="AO12:AW12"/>
    <mergeCell ref="AY12:BG12"/>
    <mergeCell ref="BI12:BS12"/>
    <mergeCell ref="FB4:FI4"/>
    <mergeCell ref="FK4:FR4"/>
    <mergeCell ref="D4:K4"/>
    <mergeCell ref="L4:O4"/>
    <mergeCell ref="U4:AB4"/>
    <mergeCell ref="AC4:AJ4"/>
    <mergeCell ref="AL4:AS4"/>
    <mergeCell ref="AT4:BA4"/>
    <mergeCell ref="BB4:BK4"/>
    <mergeCell ref="BP4:BW4"/>
    <mergeCell ref="BX4:CA4"/>
    <mergeCell ref="DF4:DM4"/>
    <mergeCell ref="DN4:DW4"/>
    <mergeCell ref="CE12:CM12"/>
    <mergeCell ref="CG4:CN4"/>
    <mergeCell ref="CO4:CV4"/>
    <mergeCell ref="CX4:DE4"/>
    <mergeCell ref="BU12:CC12"/>
    <mergeCell ref="EA12:EF12"/>
    <mergeCell ref="D1:BN1"/>
    <mergeCell ref="BP1:EA1"/>
    <mergeCell ref="EC1:GN1"/>
    <mergeCell ref="D2:T2"/>
    <mergeCell ref="U2:AK2"/>
    <mergeCell ref="AT2:AW2"/>
    <mergeCell ref="BB2:BF2"/>
    <mergeCell ref="BP2:CF2"/>
    <mergeCell ref="CG2:CW2"/>
    <mergeCell ref="DF2:DI2"/>
    <mergeCell ref="DN2:DR2"/>
    <mergeCell ref="EC2:ES2"/>
    <mergeCell ref="ET2:FJ2"/>
    <mergeCell ref="FS2:FV2"/>
    <mergeCell ref="GA2:GE2"/>
    <mergeCell ref="AL2:AS2"/>
    <mergeCell ref="CX2:DE2"/>
    <mergeCell ref="FK2:FR2"/>
    <mergeCell ref="FS4:FZ4"/>
    <mergeCell ref="ET4:FA4"/>
    <mergeCell ref="GA4:GJ4"/>
    <mergeCell ref="CO12:CS12"/>
    <mergeCell ref="EC4:EJ4"/>
    <mergeCell ref="AF26:AJ26"/>
    <mergeCell ref="AF27:AJ27"/>
    <mergeCell ref="AZ26:BE26"/>
    <mergeCell ref="AZ27:BE27"/>
    <mergeCell ref="BK26:BP26"/>
    <mergeCell ref="BK27:BP27"/>
    <mergeCell ref="AY23:BG23"/>
    <mergeCell ref="BJ23:BR23"/>
    <mergeCell ref="AE22:AL22"/>
    <mergeCell ref="AO22:AW22"/>
    <mergeCell ref="AY22:BG22"/>
    <mergeCell ref="BJ22:BR22"/>
    <mergeCell ref="AZ25:BE25"/>
    <mergeCell ref="BK25:BP25"/>
    <mergeCell ref="EK4:EN4"/>
    <mergeCell ref="BI13:BS13"/>
    <mergeCell ref="AY13:BG13"/>
    <mergeCell ref="CE14:CH14"/>
    <mergeCell ref="CJ14:CM14"/>
    <mergeCell ref="AO37:AV37"/>
    <mergeCell ref="E36:I36"/>
    <mergeCell ref="N36:R36"/>
    <mergeCell ref="BJ30:BR30"/>
    <mergeCell ref="E32:I32"/>
    <mergeCell ref="N32:R32"/>
    <mergeCell ref="W32:AA32"/>
    <mergeCell ref="AZ32:BE32"/>
    <mergeCell ref="AF28:AJ28"/>
    <mergeCell ref="AF29:AJ29"/>
    <mergeCell ref="AZ28:BE28"/>
    <mergeCell ref="AZ29:BE29"/>
    <mergeCell ref="BK28:BP28"/>
    <mergeCell ref="BK29:BP29"/>
    <mergeCell ref="AF32:AJ32"/>
    <mergeCell ref="BK32:BP32"/>
    <mergeCell ref="D30:K30"/>
    <mergeCell ref="M30:T30"/>
    <mergeCell ref="V30:AC30"/>
    <mergeCell ref="AZ33:BE33"/>
    <mergeCell ref="AZ34:BE34"/>
    <mergeCell ref="AZ35:BE35"/>
    <mergeCell ref="AZ36:BE36"/>
    <mergeCell ref="W33:AA33"/>
    <mergeCell ref="W34:AA34"/>
    <mergeCell ref="W35:AA35"/>
    <mergeCell ref="AE30:AL30"/>
    <mergeCell ref="AO30:AW30"/>
    <mergeCell ref="AY30:BG30"/>
    <mergeCell ref="AO44:AW44"/>
    <mergeCell ref="AY44:BG44"/>
    <mergeCell ref="E25:I25"/>
    <mergeCell ref="E26:I26"/>
    <mergeCell ref="E27:I27"/>
    <mergeCell ref="E28:I28"/>
    <mergeCell ref="E29:I29"/>
    <mergeCell ref="N25:R25"/>
    <mergeCell ref="N26:R26"/>
    <mergeCell ref="N27:R27"/>
    <mergeCell ref="N28:R28"/>
    <mergeCell ref="N29:R29"/>
    <mergeCell ref="W25:AA25"/>
    <mergeCell ref="W26:AA26"/>
    <mergeCell ref="W27:AA27"/>
    <mergeCell ref="W28:AA28"/>
    <mergeCell ref="W29:AA29"/>
    <mergeCell ref="AF25:AJ25"/>
    <mergeCell ref="E42:I42"/>
    <mergeCell ref="E43:I43"/>
    <mergeCell ref="E40:I40"/>
    <mergeCell ref="E41:I41"/>
    <mergeCell ref="AY37:BF37"/>
    <mergeCell ref="D37:K37"/>
    <mergeCell ref="D44:K44"/>
    <mergeCell ref="AF33:AJ33"/>
    <mergeCell ref="AF34:AJ34"/>
    <mergeCell ref="AF35:AJ35"/>
    <mergeCell ref="AF36:AJ36"/>
    <mergeCell ref="AF39:AJ39"/>
    <mergeCell ref="AF40:AJ40"/>
    <mergeCell ref="AF41:AJ41"/>
    <mergeCell ref="AF42:AJ42"/>
    <mergeCell ref="AF43:AJ43"/>
    <mergeCell ref="M44:T44"/>
    <mergeCell ref="V44:AC44"/>
    <mergeCell ref="AE44:AL44"/>
    <mergeCell ref="M37:T37"/>
    <mergeCell ref="V37:AC37"/>
    <mergeCell ref="AE37:AL37"/>
    <mergeCell ref="E39:I39"/>
    <mergeCell ref="W36:AA36"/>
    <mergeCell ref="E33:I33"/>
    <mergeCell ref="E34:I34"/>
    <mergeCell ref="E35:I35"/>
    <mergeCell ref="N33:R33"/>
    <mergeCell ref="N34:R34"/>
    <mergeCell ref="N35:R35"/>
    <mergeCell ref="N39:R39"/>
    <mergeCell ref="N40:R40"/>
    <mergeCell ref="N41:R41"/>
    <mergeCell ref="N42:R42"/>
    <mergeCell ref="N43:R43"/>
    <mergeCell ref="W39:AA39"/>
    <mergeCell ref="W40:AA40"/>
    <mergeCell ref="W41:AA41"/>
    <mergeCell ref="W42:AA42"/>
    <mergeCell ref="W43:AA43"/>
    <mergeCell ref="AP48:AU48"/>
    <mergeCell ref="AP49:AU49"/>
    <mergeCell ref="AP50:AU50"/>
    <mergeCell ref="AF46:AJ46"/>
    <mergeCell ref="AF47:AJ47"/>
    <mergeCell ref="AF48:AJ48"/>
    <mergeCell ref="AF49:AJ49"/>
    <mergeCell ref="E50:I50"/>
    <mergeCell ref="N46:R46"/>
    <mergeCell ref="N47:R47"/>
    <mergeCell ref="N48:R48"/>
    <mergeCell ref="N49:R49"/>
    <mergeCell ref="N50:R50"/>
    <mergeCell ref="W46:AA46"/>
    <mergeCell ref="W47:AA47"/>
    <mergeCell ref="W48:AA48"/>
    <mergeCell ref="W49:AA49"/>
    <mergeCell ref="W50:AA50"/>
    <mergeCell ref="E46:I46"/>
    <mergeCell ref="E47:I47"/>
    <mergeCell ref="E48:I48"/>
    <mergeCell ref="E49:I49"/>
    <mergeCell ref="BK33:BP33"/>
    <mergeCell ref="BK34:BP34"/>
    <mergeCell ref="BK35:BP35"/>
    <mergeCell ref="BK36:BP36"/>
    <mergeCell ref="BK39:BP39"/>
    <mergeCell ref="BJ37:BR37"/>
    <mergeCell ref="AF50:AJ50"/>
    <mergeCell ref="AP25:AU25"/>
    <mergeCell ref="AP26:AU26"/>
    <mergeCell ref="AP27:AU27"/>
    <mergeCell ref="AP28:AU28"/>
    <mergeCell ref="AP29:AU29"/>
    <mergeCell ref="AP32:AU32"/>
    <mergeCell ref="AP33:AU33"/>
    <mergeCell ref="AP34:AU34"/>
    <mergeCell ref="AP35:AU35"/>
    <mergeCell ref="AP36:AU36"/>
    <mergeCell ref="AP39:AU39"/>
    <mergeCell ref="AP40:AU40"/>
    <mergeCell ref="AP41:AU41"/>
    <mergeCell ref="AP42:AU42"/>
    <mergeCell ref="AP43:AU43"/>
    <mergeCell ref="AP46:AU46"/>
    <mergeCell ref="AP47:AU47"/>
    <mergeCell ref="AZ49:BE49"/>
    <mergeCell ref="AZ50:BE50"/>
    <mergeCell ref="AZ39:BE39"/>
    <mergeCell ref="AZ40:BE40"/>
    <mergeCell ref="AZ41:BE41"/>
    <mergeCell ref="AZ42:BE42"/>
    <mergeCell ref="AZ43:BE43"/>
    <mergeCell ref="BK42:BP42"/>
    <mergeCell ref="BK43:BP43"/>
    <mergeCell ref="AZ46:BE46"/>
    <mergeCell ref="AZ47:BE47"/>
    <mergeCell ref="AZ48:BE48"/>
    <mergeCell ref="BK40:BP40"/>
    <mergeCell ref="BK41:BP41"/>
  </mergeCells>
  <phoneticPr fontId="2" type="noConversion"/>
  <hyperlinks>
    <hyperlink ref="C1" location="Indice!A1" display="Volver a Indice"/>
  </hyperlinks>
  <pageMargins left="0.2" right="0.27" top="1" bottom="1" header="0.14000000000000001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106"/>
  <sheetViews>
    <sheetView workbookViewId="0">
      <pane xSplit="3" topLeftCell="D1" activePane="topRight" state="frozen"/>
      <selection pane="topRight" activeCell="C1" sqref="C1"/>
    </sheetView>
  </sheetViews>
  <sheetFormatPr baseColWidth="10" defaultRowHeight="12.75"/>
  <cols>
    <col min="1" max="1" width="2.28515625" bestFit="1" customWidth="1"/>
    <col min="2" max="2" width="5" bestFit="1" customWidth="1"/>
    <col min="3" max="3" width="22.5703125" bestFit="1" customWidth="1"/>
    <col min="4" max="130" width="4.5703125" customWidth="1"/>
    <col min="131" max="131" width="5" bestFit="1" customWidth="1"/>
    <col min="132" max="195" width="4.5703125" customWidth="1"/>
    <col min="196" max="196" width="5" bestFit="1" customWidth="1"/>
    <col min="197" max="197" width="4.5703125" customWidth="1"/>
    <col min="198" max="198" width="6.5703125" bestFit="1" customWidth="1"/>
    <col min="199" max="199" width="16.7109375" bestFit="1" customWidth="1"/>
  </cols>
  <sheetData>
    <row r="1" spans="1:201" ht="15">
      <c r="C1" s="13" t="s">
        <v>14</v>
      </c>
      <c r="D1" s="295" t="s">
        <v>33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P1" s="318" t="s">
        <v>34</v>
      </c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104"/>
      <c r="EC1" s="316" t="s">
        <v>35</v>
      </c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</row>
    <row r="2" spans="1:201">
      <c r="D2" s="297" t="s">
        <v>59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370" t="s">
        <v>36</v>
      </c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03" t="s">
        <v>98</v>
      </c>
      <c r="AM2" s="303"/>
      <c r="AN2" s="303"/>
      <c r="AO2" s="303"/>
      <c r="AP2" s="303"/>
      <c r="AQ2" s="303"/>
      <c r="AR2" s="303"/>
      <c r="AS2" s="303"/>
      <c r="AT2" s="299" t="s">
        <v>37</v>
      </c>
      <c r="AU2" s="299"/>
      <c r="AV2" s="299"/>
      <c r="AW2" s="299"/>
      <c r="AX2" s="104"/>
      <c r="AY2" s="104"/>
      <c r="AZ2" s="104"/>
      <c r="BA2" s="104"/>
      <c r="BB2" s="303" t="s">
        <v>38</v>
      </c>
      <c r="BC2" s="303"/>
      <c r="BD2" s="303"/>
      <c r="BE2" s="303"/>
      <c r="BF2" s="303"/>
      <c r="BG2" s="114"/>
      <c r="BH2" s="114"/>
      <c r="BI2" s="114"/>
      <c r="BJ2" s="114"/>
      <c r="BK2" s="114"/>
      <c r="BP2" s="297" t="s">
        <v>59</v>
      </c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370" t="s">
        <v>36</v>
      </c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03" t="s">
        <v>98</v>
      </c>
      <c r="CY2" s="303"/>
      <c r="CZ2" s="303"/>
      <c r="DA2" s="303"/>
      <c r="DB2" s="303"/>
      <c r="DC2" s="303"/>
      <c r="DD2" s="303"/>
      <c r="DE2" s="303"/>
      <c r="DF2" s="299" t="s">
        <v>37</v>
      </c>
      <c r="DG2" s="299"/>
      <c r="DH2" s="299"/>
      <c r="DI2" s="299"/>
      <c r="DJ2" s="104"/>
      <c r="DK2" s="104"/>
      <c r="DL2" s="104"/>
      <c r="DM2" s="104"/>
      <c r="DN2" s="303" t="s">
        <v>38</v>
      </c>
      <c r="DO2" s="303"/>
      <c r="DP2" s="303"/>
      <c r="DQ2" s="303"/>
      <c r="DR2" s="303"/>
      <c r="DS2" s="114"/>
      <c r="DT2" s="114"/>
      <c r="DU2" s="114"/>
      <c r="DV2" s="114"/>
      <c r="DW2" s="114"/>
      <c r="EB2" s="104"/>
      <c r="EC2" s="297" t="s">
        <v>59</v>
      </c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370" t="s">
        <v>36</v>
      </c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03" t="s">
        <v>98</v>
      </c>
      <c r="FL2" s="303"/>
      <c r="FM2" s="303"/>
      <c r="FN2" s="303"/>
      <c r="FO2" s="303"/>
      <c r="FP2" s="303"/>
      <c r="FQ2" s="303"/>
      <c r="FR2" s="303"/>
      <c r="FS2" s="299" t="s">
        <v>37</v>
      </c>
      <c r="FT2" s="299"/>
      <c r="FU2" s="299"/>
      <c r="FV2" s="299"/>
      <c r="FW2" s="104"/>
      <c r="FX2" s="104"/>
      <c r="FY2" s="104"/>
      <c r="FZ2" s="104"/>
      <c r="GA2" s="303" t="s">
        <v>38</v>
      </c>
      <c r="GB2" s="303"/>
      <c r="GC2" s="303"/>
      <c r="GD2" s="303"/>
      <c r="GE2" s="303"/>
      <c r="GF2" s="114"/>
      <c r="GG2" s="114"/>
      <c r="GH2" s="114"/>
      <c r="GI2" s="114"/>
      <c r="GJ2" s="114"/>
    </row>
    <row r="3" spans="1:201" s="104" customFormat="1">
      <c r="A3" s="27"/>
      <c r="B3" s="27"/>
      <c r="C3" s="27"/>
      <c r="D3" s="5">
        <v>15</v>
      </c>
      <c r="E3" s="5">
        <v>15</v>
      </c>
      <c r="F3" s="5">
        <v>15</v>
      </c>
      <c r="G3" s="180">
        <f>SUM(D3:F3)</f>
        <v>45</v>
      </c>
      <c r="H3" s="84">
        <v>2</v>
      </c>
      <c r="I3" s="84">
        <v>1</v>
      </c>
      <c r="J3" s="84">
        <v>1</v>
      </c>
      <c r="K3" s="115">
        <v>60</v>
      </c>
      <c r="L3" s="25">
        <v>15</v>
      </c>
      <c r="M3" s="25">
        <v>15</v>
      </c>
      <c r="N3" s="26">
        <v>15</v>
      </c>
      <c r="O3" s="182">
        <f>L3+M3+N3</f>
        <v>45</v>
      </c>
      <c r="P3" s="26">
        <v>2</v>
      </c>
      <c r="Q3" s="26">
        <v>1</v>
      </c>
      <c r="R3" s="26">
        <v>1</v>
      </c>
      <c r="S3" s="116">
        <v>60</v>
      </c>
      <c r="T3" s="22">
        <v>120</v>
      </c>
      <c r="U3" s="27">
        <v>15</v>
      </c>
      <c r="V3" s="27">
        <v>15</v>
      </c>
      <c r="W3" s="27">
        <v>15</v>
      </c>
      <c r="X3" s="184">
        <f>W3+V3+U3</f>
        <v>45</v>
      </c>
      <c r="Y3" s="25">
        <v>4</v>
      </c>
      <c r="Z3" s="25">
        <v>4</v>
      </c>
      <c r="AA3" s="25">
        <v>1</v>
      </c>
      <c r="AB3" s="117">
        <v>135</v>
      </c>
      <c r="AC3" s="27">
        <v>15</v>
      </c>
      <c r="AD3" s="27">
        <v>15</v>
      </c>
      <c r="AE3" s="27">
        <v>15</v>
      </c>
      <c r="AF3" s="184">
        <f>AE3+AD3+AC3</f>
        <v>45</v>
      </c>
      <c r="AG3" s="25">
        <v>4</v>
      </c>
      <c r="AH3" s="25">
        <v>4</v>
      </c>
      <c r="AI3" s="25">
        <v>1</v>
      </c>
      <c r="AJ3" s="117">
        <v>135</v>
      </c>
      <c r="AK3" s="24">
        <v>270</v>
      </c>
      <c r="AL3" s="27">
        <v>15</v>
      </c>
      <c r="AM3" s="27">
        <v>15</v>
      </c>
      <c r="AN3" s="27">
        <v>15</v>
      </c>
      <c r="AO3" s="184">
        <f>AN3+AM3+AL3</f>
        <v>45</v>
      </c>
      <c r="AP3" s="25">
        <v>3</v>
      </c>
      <c r="AQ3" s="25">
        <v>3</v>
      </c>
      <c r="AR3" s="25">
        <v>1</v>
      </c>
      <c r="AS3" s="117">
        <v>105</v>
      </c>
      <c r="AT3" s="27">
        <v>15</v>
      </c>
      <c r="AU3" s="27">
        <v>15</v>
      </c>
      <c r="AV3" s="27">
        <v>15</v>
      </c>
      <c r="AW3" s="184">
        <f>AV3+AU3+AT3</f>
        <v>45</v>
      </c>
      <c r="AX3" s="25">
        <v>1</v>
      </c>
      <c r="AY3" s="25">
        <v>1</v>
      </c>
      <c r="AZ3" s="25">
        <v>1</v>
      </c>
      <c r="BA3" s="117">
        <v>45</v>
      </c>
      <c r="BB3" s="27">
        <v>15</v>
      </c>
      <c r="BC3" s="27">
        <v>0</v>
      </c>
      <c r="BD3" s="27">
        <v>0</v>
      </c>
      <c r="BE3" s="27">
        <v>15</v>
      </c>
      <c r="BF3" s="184">
        <f>BE3+BD3+BC3+BB3</f>
        <v>30</v>
      </c>
      <c r="BG3" s="25">
        <v>2</v>
      </c>
      <c r="BH3" s="25">
        <v>0</v>
      </c>
      <c r="BI3" s="25">
        <v>0</v>
      </c>
      <c r="BJ3" s="25">
        <v>1</v>
      </c>
      <c r="BK3" s="117">
        <v>45</v>
      </c>
      <c r="BL3" s="29">
        <f>K3+S3+AB3+AJ3+AS3+BA3+BK3</f>
        <v>585</v>
      </c>
      <c r="BM3" s="27" t="s">
        <v>18</v>
      </c>
      <c r="BN3" s="29">
        <f>BL3</f>
        <v>585</v>
      </c>
      <c r="BO3" s="27"/>
      <c r="BP3" s="5">
        <v>15</v>
      </c>
      <c r="BQ3" s="5">
        <v>15</v>
      </c>
      <c r="BR3" s="5">
        <v>15</v>
      </c>
      <c r="BS3" s="180">
        <f>SUM(BP3:BR3)</f>
        <v>45</v>
      </c>
      <c r="BT3" s="84">
        <v>2</v>
      </c>
      <c r="BU3" s="84">
        <v>1</v>
      </c>
      <c r="BV3" s="84">
        <v>1</v>
      </c>
      <c r="BW3" s="115">
        <v>60</v>
      </c>
      <c r="BX3" s="25">
        <v>15</v>
      </c>
      <c r="BY3" s="25">
        <v>15</v>
      </c>
      <c r="BZ3" s="26">
        <v>15</v>
      </c>
      <c r="CA3" s="182">
        <f>BX3+BY3+BZ3</f>
        <v>45</v>
      </c>
      <c r="CB3" s="26">
        <v>2</v>
      </c>
      <c r="CC3" s="26">
        <v>1</v>
      </c>
      <c r="CD3" s="26">
        <v>1</v>
      </c>
      <c r="CE3" s="116">
        <v>60</v>
      </c>
      <c r="CF3" s="22">
        <v>120</v>
      </c>
      <c r="CG3" s="27">
        <v>15</v>
      </c>
      <c r="CH3" s="27">
        <v>15</v>
      </c>
      <c r="CI3" s="27">
        <v>15</v>
      </c>
      <c r="CJ3" s="184">
        <f>CI3+CH3+CG3</f>
        <v>45</v>
      </c>
      <c r="CK3" s="25">
        <v>4</v>
      </c>
      <c r="CL3" s="25">
        <v>4</v>
      </c>
      <c r="CM3" s="25">
        <v>1</v>
      </c>
      <c r="CN3" s="117">
        <v>135</v>
      </c>
      <c r="CO3" s="27">
        <v>15</v>
      </c>
      <c r="CP3" s="27">
        <v>15</v>
      </c>
      <c r="CQ3" s="27">
        <v>15</v>
      </c>
      <c r="CR3" s="184">
        <f>CQ3+CP3+CO3</f>
        <v>45</v>
      </c>
      <c r="CS3" s="25">
        <v>4</v>
      </c>
      <c r="CT3" s="25">
        <v>4</v>
      </c>
      <c r="CU3" s="25">
        <v>1</v>
      </c>
      <c r="CV3" s="117">
        <v>135</v>
      </c>
      <c r="CW3" s="24">
        <v>270</v>
      </c>
      <c r="CX3" s="27">
        <v>15</v>
      </c>
      <c r="CY3" s="27">
        <v>15</v>
      </c>
      <c r="CZ3" s="27">
        <v>15</v>
      </c>
      <c r="DA3" s="184">
        <f>CZ3+CY3+CX3</f>
        <v>45</v>
      </c>
      <c r="DB3" s="25">
        <v>3</v>
      </c>
      <c r="DC3" s="25">
        <v>3</v>
      </c>
      <c r="DD3" s="25">
        <v>1</v>
      </c>
      <c r="DE3" s="117">
        <v>105</v>
      </c>
      <c r="DF3" s="27">
        <v>15</v>
      </c>
      <c r="DG3" s="27">
        <v>15</v>
      </c>
      <c r="DH3" s="27">
        <v>15</v>
      </c>
      <c r="DI3" s="184">
        <f>DH3+DG3+DF3</f>
        <v>45</v>
      </c>
      <c r="DJ3" s="25">
        <v>1</v>
      </c>
      <c r="DK3" s="25">
        <v>1</v>
      </c>
      <c r="DL3" s="25">
        <v>1</v>
      </c>
      <c r="DM3" s="117">
        <v>45</v>
      </c>
      <c r="DN3" s="27">
        <v>15</v>
      </c>
      <c r="DO3" s="27">
        <v>0</v>
      </c>
      <c r="DP3" s="27">
        <v>0</v>
      </c>
      <c r="DQ3" s="27">
        <v>15</v>
      </c>
      <c r="DR3" s="184">
        <f>DQ3+DP3+DO3+DN3</f>
        <v>30</v>
      </c>
      <c r="DS3" s="25">
        <v>2</v>
      </c>
      <c r="DT3" s="25">
        <v>0</v>
      </c>
      <c r="DU3" s="25">
        <v>0</v>
      </c>
      <c r="DV3" s="25">
        <v>1</v>
      </c>
      <c r="DW3" s="117">
        <v>45</v>
      </c>
      <c r="DX3" s="29">
        <f>BW3+CE3+CN3+CV3+DE3+DM3+DW3</f>
        <v>585</v>
      </c>
      <c r="DY3" s="27" t="s">
        <v>18</v>
      </c>
      <c r="DZ3" s="29">
        <f>DX3</f>
        <v>585</v>
      </c>
      <c r="EA3" s="118">
        <v>1170</v>
      </c>
      <c r="EB3" s="27"/>
      <c r="EC3" s="5">
        <v>20</v>
      </c>
      <c r="ED3" s="5">
        <v>20</v>
      </c>
      <c r="EE3" s="5">
        <v>20</v>
      </c>
      <c r="EF3" s="180">
        <f>SUM(EC3:EE3)</f>
        <v>60</v>
      </c>
      <c r="EG3" s="84">
        <v>2</v>
      </c>
      <c r="EH3" s="84">
        <v>1</v>
      </c>
      <c r="EI3" s="84">
        <v>1</v>
      </c>
      <c r="EJ3" s="115">
        <v>80</v>
      </c>
      <c r="EK3" s="5">
        <v>20</v>
      </c>
      <c r="EL3" s="5">
        <v>20</v>
      </c>
      <c r="EM3" s="5">
        <v>20</v>
      </c>
      <c r="EN3" s="182">
        <f>EK3+EL3+EM3</f>
        <v>60</v>
      </c>
      <c r="EO3" s="26">
        <v>2</v>
      </c>
      <c r="EP3" s="26">
        <v>1</v>
      </c>
      <c r="EQ3" s="26">
        <v>1</v>
      </c>
      <c r="ER3" s="116">
        <v>80</v>
      </c>
      <c r="ES3" s="22">
        <v>160</v>
      </c>
      <c r="ET3" s="5">
        <v>20</v>
      </c>
      <c r="EU3" s="5">
        <v>20</v>
      </c>
      <c r="EV3" s="5">
        <v>20</v>
      </c>
      <c r="EW3" s="184">
        <f>EV3+EU3+ET3</f>
        <v>60</v>
      </c>
      <c r="EX3" s="25">
        <v>4</v>
      </c>
      <c r="EY3" s="25">
        <v>4</v>
      </c>
      <c r="EZ3" s="25">
        <v>1</v>
      </c>
      <c r="FA3" s="117">
        <v>180</v>
      </c>
      <c r="FB3" s="5">
        <v>20</v>
      </c>
      <c r="FC3" s="5">
        <v>20</v>
      </c>
      <c r="FD3" s="5">
        <v>20</v>
      </c>
      <c r="FE3" s="184">
        <f>FD3+FC3+FB3</f>
        <v>60</v>
      </c>
      <c r="FF3" s="25">
        <v>4</v>
      </c>
      <c r="FG3" s="25">
        <v>4</v>
      </c>
      <c r="FH3" s="25">
        <v>1</v>
      </c>
      <c r="FI3" s="117">
        <v>180</v>
      </c>
      <c r="FJ3" s="24">
        <v>360</v>
      </c>
      <c r="FK3" s="5">
        <v>20</v>
      </c>
      <c r="FL3" s="5">
        <v>20</v>
      </c>
      <c r="FM3" s="5">
        <v>20</v>
      </c>
      <c r="FN3" s="184">
        <f>FM3+FL3+FK3</f>
        <v>60</v>
      </c>
      <c r="FO3" s="25">
        <v>3</v>
      </c>
      <c r="FP3" s="25">
        <v>3</v>
      </c>
      <c r="FQ3" s="25">
        <v>1</v>
      </c>
      <c r="FR3" s="117">
        <v>140</v>
      </c>
      <c r="FS3" s="5">
        <v>20</v>
      </c>
      <c r="FT3" s="5">
        <v>20</v>
      </c>
      <c r="FU3" s="5">
        <v>20</v>
      </c>
      <c r="FV3" s="184">
        <f>FU3+FT3+FS3</f>
        <v>60</v>
      </c>
      <c r="FW3" s="25">
        <v>1</v>
      </c>
      <c r="FX3" s="25">
        <v>1</v>
      </c>
      <c r="FY3" s="25">
        <v>1</v>
      </c>
      <c r="FZ3" s="117">
        <v>60</v>
      </c>
      <c r="GA3" s="27">
        <v>20</v>
      </c>
      <c r="GB3" s="27">
        <v>0</v>
      </c>
      <c r="GC3" s="27">
        <v>0</v>
      </c>
      <c r="GD3" s="27">
        <v>20</v>
      </c>
      <c r="GE3" s="184">
        <f>GD3+GC3+GB3+GA3</f>
        <v>40</v>
      </c>
      <c r="GF3" s="25">
        <v>2</v>
      </c>
      <c r="GG3" s="25">
        <v>0</v>
      </c>
      <c r="GH3" s="25">
        <v>0</v>
      </c>
      <c r="GI3" s="25">
        <v>1</v>
      </c>
      <c r="GJ3" s="117">
        <v>60</v>
      </c>
      <c r="GK3" s="29">
        <f>EJ3+ER3+FA3+FI3+FR3+FZ3+GJ3</f>
        <v>780</v>
      </c>
      <c r="GL3" s="27" t="s">
        <v>18</v>
      </c>
      <c r="GM3" s="29">
        <f>GK3</f>
        <v>780</v>
      </c>
      <c r="GN3" s="5">
        <v>1950</v>
      </c>
      <c r="GO3" s="5"/>
      <c r="GP3" s="27" t="s">
        <v>24</v>
      </c>
    </row>
    <row r="4" spans="1:201" s="4" customFormat="1">
      <c r="D4" s="308" t="s">
        <v>100</v>
      </c>
      <c r="E4" s="308"/>
      <c r="F4" s="308"/>
      <c r="G4" s="308"/>
      <c r="H4" s="308"/>
      <c r="I4" s="308"/>
      <c r="J4" s="308"/>
      <c r="K4" s="308"/>
      <c r="L4" s="301" t="s">
        <v>101</v>
      </c>
      <c r="M4" s="301"/>
      <c r="N4" s="301"/>
      <c r="O4" s="301"/>
      <c r="P4" s="190"/>
      <c r="Q4" s="190"/>
      <c r="R4" s="190"/>
      <c r="S4" s="190"/>
      <c r="T4" s="24" t="s">
        <v>21</v>
      </c>
      <c r="U4" s="308" t="s">
        <v>102</v>
      </c>
      <c r="V4" s="308"/>
      <c r="W4" s="308"/>
      <c r="X4" s="308"/>
      <c r="Y4" s="308"/>
      <c r="Z4" s="308"/>
      <c r="AA4" s="308"/>
      <c r="AB4" s="308"/>
      <c r="AC4" s="317" t="s">
        <v>103</v>
      </c>
      <c r="AD4" s="317"/>
      <c r="AE4" s="317"/>
      <c r="AF4" s="317"/>
      <c r="AG4" s="317"/>
      <c r="AH4" s="317"/>
      <c r="AI4" s="317"/>
      <c r="AJ4" s="317"/>
      <c r="AK4" s="24" t="s">
        <v>21</v>
      </c>
      <c r="AL4" s="305" t="s">
        <v>104</v>
      </c>
      <c r="AM4" s="305"/>
      <c r="AN4" s="305"/>
      <c r="AO4" s="305"/>
      <c r="AP4" s="305"/>
      <c r="AQ4" s="305"/>
      <c r="AR4" s="305"/>
      <c r="AS4" s="305"/>
      <c r="AT4" s="304" t="s">
        <v>96</v>
      </c>
      <c r="AU4" s="304"/>
      <c r="AV4" s="304"/>
      <c r="AW4" s="304"/>
      <c r="AX4" s="304"/>
      <c r="AY4" s="304"/>
      <c r="AZ4" s="304"/>
      <c r="BA4" s="304"/>
      <c r="BB4" s="305" t="s">
        <v>105</v>
      </c>
      <c r="BC4" s="305"/>
      <c r="BD4" s="305"/>
      <c r="BE4" s="305"/>
      <c r="BF4" s="305"/>
      <c r="BG4" s="305"/>
      <c r="BH4" s="305"/>
      <c r="BI4" s="305"/>
      <c r="BJ4" s="305"/>
      <c r="BK4" s="305"/>
      <c r="BL4" s="29" t="s">
        <v>19</v>
      </c>
      <c r="BM4" s="7"/>
      <c r="BN4" s="7"/>
      <c r="BO4" s="7"/>
      <c r="BP4" s="308" t="s">
        <v>100</v>
      </c>
      <c r="BQ4" s="308"/>
      <c r="BR4" s="308"/>
      <c r="BS4" s="308"/>
      <c r="BT4" s="308"/>
      <c r="BU4" s="308"/>
      <c r="BV4" s="308"/>
      <c r="BW4" s="308"/>
      <c r="BX4" s="301" t="s">
        <v>101</v>
      </c>
      <c r="BY4" s="301"/>
      <c r="BZ4" s="301"/>
      <c r="CA4" s="301"/>
      <c r="CB4" s="190"/>
      <c r="CC4" s="190"/>
      <c r="CD4" s="190"/>
      <c r="CE4" s="190"/>
      <c r="CF4" s="24" t="s">
        <v>21</v>
      </c>
      <c r="CG4" s="308" t="s">
        <v>102</v>
      </c>
      <c r="CH4" s="308"/>
      <c r="CI4" s="308"/>
      <c r="CJ4" s="308"/>
      <c r="CK4" s="308"/>
      <c r="CL4" s="308"/>
      <c r="CM4" s="308"/>
      <c r="CN4" s="308"/>
      <c r="CO4" s="317" t="s">
        <v>103</v>
      </c>
      <c r="CP4" s="317"/>
      <c r="CQ4" s="317"/>
      <c r="CR4" s="317"/>
      <c r="CS4" s="317"/>
      <c r="CT4" s="317"/>
      <c r="CU4" s="317"/>
      <c r="CV4" s="317"/>
      <c r="CW4" s="24" t="s">
        <v>21</v>
      </c>
      <c r="CX4" s="305" t="s">
        <v>104</v>
      </c>
      <c r="CY4" s="305"/>
      <c r="CZ4" s="305"/>
      <c r="DA4" s="305"/>
      <c r="DB4" s="305"/>
      <c r="DC4" s="305"/>
      <c r="DD4" s="305"/>
      <c r="DE4" s="305"/>
      <c r="DF4" s="304" t="s">
        <v>96</v>
      </c>
      <c r="DG4" s="304"/>
      <c r="DH4" s="304"/>
      <c r="DI4" s="304"/>
      <c r="DJ4" s="304"/>
      <c r="DK4" s="304"/>
      <c r="DL4" s="304"/>
      <c r="DM4" s="304"/>
      <c r="DN4" s="305" t="s">
        <v>105</v>
      </c>
      <c r="DO4" s="305"/>
      <c r="DP4" s="305"/>
      <c r="DQ4" s="305"/>
      <c r="DR4" s="305"/>
      <c r="DS4" s="305"/>
      <c r="DT4" s="305"/>
      <c r="DU4" s="305"/>
      <c r="DV4" s="305"/>
      <c r="DW4" s="305"/>
      <c r="DX4" s="29" t="s">
        <v>19</v>
      </c>
      <c r="DY4" s="7"/>
      <c r="DZ4" s="7"/>
      <c r="EA4" s="30" t="s">
        <v>19</v>
      </c>
      <c r="EB4" s="7"/>
      <c r="EC4" s="308" t="s">
        <v>100</v>
      </c>
      <c r="ED4" s="308"/>
      <c r="EE4" s="308"/>
      <c r="EF4" s="308"/>
      <c r="EG4" s="308"/>
      <c r="EH4" s="308"/>
      <c r="EI4" s="308"/>
      <c r="EJ4" s="308"/>
      <c r="EK4" s="301" t="s">
        <v>101</v>
      </c>
      <c r="EL4" s="301"/>
      <c r="EM4" s="301"/>
      <c r="EN4" s="301"/>
      <c r="EO4" s="190"/>
      <c r="EP4" s="190"/>
      <c r="EQ4" s="190"/>
      <c r="ER4" s="190"/>
      <c r="ES4" s="24" t="s">
        <v>21</v>
      </c>
      <c r="ET4" s="308" t="s">
        <v>102</v>
      </c>
      <c r="EU4" s="308"/>
      <c r="EV4" s="308"/>
      <c r="EW4" s="308"/>
      <c r="EX4" s="308"/>
      <c r="EY4" s="308"/>
      <c r="EZ4" s="308"/>
      <c r="FA4" s="308"/>
      <c r="FB4" s="317" t="s">
        <v>103</v>
      </c>
      <c r="FC4" s="317"/>
      <c r="FD4" s="317"/>
      <c r="FE4" s="317"/>
      <c r="FF4" s="317"/>
      <c r="FG4" s="317"/>
      <c r="FH4" s="317"/>
      <c r="FI4" s="317"/>
      <c r="FJ4" s="24" t="s">
        <v>21</v>
      </c>
      <c r="FK4" s="305" t="s">
        <v>104</v>
      </c>
      <c r="FL4" s="305"/>
      <c r="FM4" s="305"/>
      <c r="FN4" s="305"/>
      <c r="FO4" s="305"/>
      <c r="FP4" s="305"/>
      <c r="FQ4" s="305"/>
      <c r="FR4" s="305"/>
      <c r="FS4" s="304" t="s">
        <v>96</v>
      </c>
      <c r="FT4" s="304"/>
      <c r="FU4" s="304"/>
      <c r="FV4" s="304"/>
      <c r="FW4" s="304"/>
      <c r="FX4" s="304"/>
      <c r="FY4" s="304"/>
      <c r="FZ4" s="304"/>
      <c r="GA4" s="305" t="s">
        <v>105</v>
      </c>
      <c r="GB4" s="305"/>
      <c r="GC4" s="305"/>
      <c r="GD4" s="305"/>
      <c r="GE4" s="305"/>
      <c r="GF4" s="305"/>
      <c r="GG4" s="305"/>
      <c r="GH4" s="305"/>
      <c r="GI4" s="305"/>
      <c r="GJ4" s="305"/>
      <c r="GK4" s="29" t="s">
        <v>19</v>
      </c>
      <c r="GL4" s="7"/>
      <c r="GM4" s="7"/>
      <c r="GN4" s="30" t="s">
        <v>19</v>
      </c>
      <c r="GP4" s="7"/>
    </row>
    <row r="5" spans="1:201" s="6" customFormat="1">
      <c r="A5" s="6" t="s">
        <v>0</v>
      </c>
      <c r="B5" s="6" t="s">
        <v>23</v>
      </c>
      <c r="C5" s="6" t="s">
        <v>1</v>
      </c>
      <c r="D5" s="12" t="s">
        <v>2</v>
      </c>
      <c r="E5" s="6" t="s">
        <v>3</v>
      </c>
      <c r="F5" s="6" t="s">
        <v>8</v>
      </c>
      <c r="G5" s="12" t="s">
        <v>4</v>
      </c>
      <c r="H5" s="12" t="s">
        <v>2</v>
      </c>
      <c r="I5" s="6" t="s">
        <v>3</v>
      </c>
      <c r="J5" s="6" t="s">
        <v>8</v>
      </c>
      <c r="K5" s="12" t="s">
        <v>4</v>
      </c>
      <c r="L5" s="12" t="s">
        <v>2</v>
      </c>
      <c r="M5" s="12" t="s">
        <v>3</v>
      </c>
      <c r="N5" s="12" t="s">
        <v>8</v>
      </c>
      <c r="O5" s="8" t="s">
        <v>4</v>
      </c>
      <c r="P5" s="12" t="s">
        <v>2</v>
      </c>
      <c r="Q5" s="6" t="s">
        <v>3</v>
      </c>
      <c r="R5" s="6" t="s">
        <v>8</v>
      </c>
      <c r="S5" s="12" t="s">
        <v>4</v>
      </c>
      <c r="T5" s="21"/>
      <c r="U5" s="6" t="s">
        <v>5</v>
      </c>
      <c r="V5" s="6" t="s">
        <v>6</v>
      </c>
      <c r="W5" s="6" t="s">
        <v>8</v>
      </c>
      <c r="X5" s="12" t="s">
        <v>4</v>
      </c>
      <c r="Y5" s="6" t="s">
        <v>5</v>
      </c>
      <c r="Z5" s="6" t="s">
        <v>6</v>
      </c>
      <c r="AA5" s="6" t="s">
        <v>8</v>
      </c>
      <c r="AB5" s="12" t="s">
        <v>4</v>
      </c>
      <c r="AC5" s="8" t="s">
        <v>5</v>
      </c>
      <c r="AD5" s="6" t="s">
        <v>6</v>
      </c>
      <c r="AE5" s="6" t="s">
        <v>8</v>
      </c>
      <c r="AF5" s="8" t="s">
        <v>4</v>
      </c>
      <c r="AG5" s="6" t="s">
        <v>5</v>
      </c>
      <c r="AH5" s="6" t="s">
        <v>6</v>
      </c>
      <c r="AI5" s="6" t="s">
        <v>8</v>
      </c>
      <c r="AJ5" s="12" t="s">
        <v>4</v>
      </c>
      <c r="AK5" s="24"/>
      <c r="AL5" s="6" t="s">
        <v>7</v>
      </c>
      <c r="AM5" s="6" t="s">
        <v>91</v>
      </c>
      <c r="AN5" s="6" t="s">
        <v>8</v>
      </c>
      <c r="AO5" s="12" t="s">
        <v>4</v>
      </c>
      <c r="AP5" s="6" t="s">
        <v>7</v>
      </c>
      <c r="AQ5" s="6" t="s">
        <v>91</v>
      </c>
      <c r="AR5" s="6" t="s">
        <v>8</v>
      </c>
      <c r="AS5" s="12" t="s">
        <v>4</v>
      </c>
      <c r="AT5" s="6" t="s">
        <v>15</v>
      </c>
      <c r="AU5" s="6" t="s">
        <v>16</v>
      </c>
      <c r="AV5" s="6" t="s">
        <v>8</v>
      </c>
      <c r="AW5" s="12" t="s">
        <v>4</v>
      </c>
      <c r="AX5" s="6" t="s">
        <v>15</v>
      </c>
      <c r="AY5" s="6" t="s">
        <v>16</v>
      </c>
      <c r="AZ5" s="6" t="s">
        <v>8</v>
      </c>
      <c r="BA5" s="12" t="s">
        <v>4</v>
      </c>
      <c r="BB5" s="6" t="s">
        <v>2</v>
      </c>
      <c r="BC5" s="6" t="s">
        <v>3</v>
      </c>
      <c r="BD5" s="6" t="s">
        <v>17</v>
      </c>
      <c r="BE5" s="6" t="s">
        <v>8</v>
      </c>
      <c r="BF5" s="12" t="s">
        <v>4</v>
      </c>
      <c r="BG5" s="6" t="s">
        <v>2</v>
      </c>
      <c r="BH5" s="6" t="s">
        <v>3</v>
      </c>
      <c r="BI5" s="6" t="s">
        <v>17</v>
      </c>
      <c r="BJ5" s="6" t="s">
        <v>8</v>
      </c>
      <c r="BK5" s="12" t="s">
        <v>4</v>
      </c>
      <c r="BL5" s="29"/>
      <c r="BM5" s="6" t="s">
        <v>18</v>
      </c>
      <c r="BN5" s="6" t="s">
        <v>22</v>
      </c>
      <c r="BP5" s="12" t="s">
        <v>2</v>
      </c>
      <c r="BQ5" s="6" t="s">
        <v>3</v>
      </c>
      <c r="BR5" s="6" t="s">
        <v>8</v>
      </c>
      <c r="BS5" s="12" t="s">
        <v>4</v>
      </c>
      <c r="BT5" s="12" t="s">
        <v>2</v>
      </c>
      <c r="BU5" s="6" t="s">
        <v>3</v>
      </c>
      <c r="BV5" s="6" t="s">
        <v>8</v>
      </c>
      <c r="BW5" s="12" t="s">
        <v>4</v>
      </c>
      <c r="BX5" s="12" t="s">
        <v>2</v>
      </c>
      <c r="BY5" s="12" t="s">
        <v>3</v>
      </c>
      <c r="BZ5" s="12" t="s">
        <v>8</v>
      </c>
      <c r="CA5" s="8" t="s">
        <v>4</v>
      </c>
      <c r="CB5" s="12" t="s">
        <v>2</v>
      </c>
      <c r="CC5" s="6" t="s">
        <v>3</v>
      </c>
      <c r="CD5" s="6" t="s">
        <v>8</v>
      </c>
      <c r="CE5" s="12" t="s">
        <v>4</v>
      </c>
      <c r="CF5" s="21"/>
      <c r="CG5" s="6" t="s">
        <v>5</v>
      </c>
      <c r="CH5" s="6" t="s">
        <v>6</v>
      </c>
      <c r="CI5" s="6" t="s">
        <v>8</v>
      </c>
      <c r="CJ5" s="12" t="s">
        <v>4</v>
      </c>
      <c r="CK5" s="6" t="s">
        <v>5</v>
      </c>
      <c r="CL5" s="6" t="s">
        <v>6</v>
      </c>
      <c r="CM5" s="6" t="s">
        <v>8</v>
      </c>
      <c r="CN5" s="12" t="s">
        <v>4</v>
      </c>
      <c r="CO5" s="8" t="s">
        <v>5</v>
      </c>
      <c r="CP5" s="6" t="s">
        <v>6</v>
      </c>
      <c r="CQ5" s="6" t="s">
        <v>8</v>
      </c>
      <c r="CR5" s="8" t="s">
        <v>4</v>
      </c>
      <c r="CS5" s="6" t="s">
        <v>5</v>
      </c>
      <c r="CT5" s="6" t="s">
        <v>6</v>
      </c>
      <c r="CU5" s="6" t="s">
        <v>8</v>
      </c>
      <c r="CV5" s="12" t="s">
        <v>4</v>
      </c>
      <c r="CW5" s="24"/>
      <c r="CX5" s="6" t="s">
        <v>7</v>
      </c>
      <c r="CY5" s="6" t="s">
        <v>91</v>
      </c>
      <c r="CZ5" s="6" t="s">
        <v>8</v>
      </c>
      <c r="DA5" s="12" t="s">
        <v>4</v>
      </c>
      <c r="DB5" s="6" t="s">
        <v>7</v>
      </c>
      <c r="DC5" s="6" t="s">
        <v>91</v>
      </c>
      <c r="DD5" s="6" t="s">
        <v>8</v>
      </c>
      <c r="DE5" s="12" t="s">
        <v>4</v>
      </c>
      <c r="DF5" s="6" t="s">
        <v>15</v>
      </c>
      <c r="DG5" s="6" t="s">
        <v>16</v>
      </c>
      <c r="DH5" s="6" t="s">
        <v>8</v>
      </c>
      <c r="DI5" s="12" t="s">
        <v>4</v>
      </c>
      <c r="DJ5" s="6" t="s">
        <v>15</v>
      </c>
      <c r="DK5" s="6" t="s">
        <v>16</v>
      </c>
      <c r="DL5" s="6" t="s">
        <v>8</v>
      </c>
      <c r="DM5" s="12" t="s">
        <v>4</v>
      </c>
      <c r="DN5" s="6" t="s">
        <v>2</v>
      </c>
      <c r="DO5" s="6" t="s">
        <v>3</v>
      </c>
      <c r="DP5" s="6" t="s">
        <v>17</v>
      </c>
      <c r="DQ5" s="6" t="s">
        <v>8</v>
      </c>
      <c r="DR5" s="12" t="s">
        <v>4</v>
      </c>
      <c r="DS5" s="6" t="s">
        <v>2</v>
      </c>
      <c r="DT5" s="6" t="s">
        <v>3</v>
      </c>
      <c r="DU5" s="6" t="s">
        <v>17</v>
      </c>
      <c r="DV5" s="6" t="s">
        <v>8</v>
      </c>
      <c r="DW5" s="12" t="s">
        <v>4</v>
      </c>
      <c r="DX5" s="29"/>
      <c r="DY5" s="6" t="s">
        <v>18</v>
      </c>
      <c r="DZ5" s="6" t="s">
        <v>22</v>
      </c>
      <c r="EC5" s="12" t="s">
        <v>2</v>
      </c>
      <c r="ED5" s="6" t="s">
        <v>3</v>
      </c>
      <c r="EE5" s="6" t="s">
        <v>8</v>
      </c>
      <c r="EF5" s="12" t="s">
        <v>4</v>
      </c>
      <c r="EG5" s="12" t="s">
        <v>2</v>
      </c>
      <c r="EH5" s="6" t="s">
        <v>3</v>
      </c>
      <c r="EI5" s="6" t="s">
        <v>8</v>
      </c>
      <c r="EJ5" s="12" t="s">
        <v>4</v>
      </c>
      <c r="EK5" s="12" t="s">
        <v>2</v>
      </c>
      <c r="EL5" s="12" t="s">
        <v>3</v>
      </c>
      <c r="EM5" s="12" t="s">
        <v>8</v>
      </c>
      <c r="EN5" s="8" t="s">
        <v>4</v>
      </c>
      <c r="EO5" s="12" t="s">
        <v>2</v>
      </c>
      <c r="EP5" s="6" t="s">
        <v>3</v>
      </c>
      <c r="EQ5" s="6" t="s">
        <v>8</v>
      </c>
      <c r="ER5" s="12" t="s">
        <v>4</v>
      </c>
      <c r="ES5" s="21"/>
      <c r="ET5" s="6" t="s">
        <v>5</v>
      </c>
      <c r="EU5" s="6" t="s">
        <v>6</v>
      </c>
      <c r="EV5" s="6" t="s">
        <v>8</v>
      </c>
      <c r="EW5" s="12" t="s">
        <v>4</v>
      </c>
      <c r="EX5" s="6" t="s">
        <v>5</v>
      </c>
      <c r="EY5" s="6" t="s">
        <v>6</v>
      </c>
      <c r="EZ5" s="6" t="s">
        <v>8</v>
      </c>
      <c r="FA5" s="12" t="s">
        <v>4</v>
      </c>
      <c r="FB5" s="8" t="s">
        <v>5</v>
      </c>
      <c r="FC5" s="6" t="s">
        <v>6</v>
      </c>
      <c r="FD5" s="6" t="s">
        <v>8</v>
      </c>
      <c r="FE5" s="8" t="s">
        <v>4</v>
      </c>
      <c r="FF5" s="6" t="s">
        <v>5</v>
      </c>
      <c r="FG5" s="6" t="s">
        <v>6</v>
      </c>
      <c r="FH5" s="6" t="s">
        <v>8</v>
      </c>
      <c r="FI5" s="12" t="s">
        <v>4</v>
      </c>
      <c r="FJ5" s="24"/>
      <c r="FK5" s="6" t="s">
        <v>7</v>
      </c>
      <c r="FL5" s="6" t="s">
        <v>91</v>
      </c>
      <c r="FM5" s="6" t="s">
        <v>8</v>
      </c>
      <c r="FN5" s="12" t="s">
        <v>4</v>
      </c>
      <c r="FO5" s="6" t="s">
        <v>7</v>
      </c>
      <c r="FP5" s="6" t="s">
        <v>91</v>
      </c>
      <c r="FQ5" s="6" t="s">
        <v>8</v>
      </c>
      <c r="FR5" s="12" t="s">
        <v>4</v>
      </c>
      <c r="FS5" s="6" t="s">
        <v>15</v>
      </c>
      <c r="FT5" s="6" t="s">
        <v>16</v>
      </c>
      <c r="FU5" s="6" t="s">
        <v>8</v>
      </c>
      <c r="FV5" s="12" t="s">
        <v>4</v>
      </c>
      <c r="FW5" s="6" t="s">
        <v>15</v>
      </c>
      <c r="FX5" s="6" t="s">
        <v>16</v>
      </c>
      <c r="FY5" s="6" t="s">
        <v>8</v>
      </c>
      <c r="FZ5" s="12" t="s">
        <v>4</v>
      </c>
      <c r="GA5" s="6" t="s">
        <v>2</v>
      </c>
      <c r="GB5" s="6" t="s">
        <v>3</v>
      </c>
      <c r="GC5" s="6" t="s">
        <v>17</v>
      </c>
      <c r="GD5" s="6" t="s">
        <v>8</v>
      </c>
      <c r="GE5" s="12" t="s">
        <v>4</v>
      </c>
      <c r="GF5" s="6" t="s">
        <v>2</v>
      </c>
      <c r="GG5" s="6" t="s">
        <v>3</v>
      </c>
      <c r="GH5" s="6" t="s">
        <v>17</v>
      </c>
      <c r="GI5" s="6" t="s">
        <v>8</v>
      </c>
      <c r="GJ5" s="12" t="s">
        <v>4</v>
      </c>
      <c r="GK5" s="29"/>
      <c r="GL5" s="6" t="s">
        <v>18</v>
      </c>
      <c r="GM5" s="6" t="s">
        <v>22</v>
      </c>
    </row>
    <row r="6" spans="1:201">
      <c r="A6" s="6">
        <v>1</v>
      </c>
      <c r="B6" s="31">
        <f t="shared" ref="B6:B9" si="0">GN6</f>
        <v>1765</v>
      </c>
      <c r="C6" s="17" t="s">
        <v>95</v>
      </c>
      <c r="D6" s="186">
        <v>13</v>
      </c>
      <c r="E6" s="186">
        <v>12</v>
      </c>
      <c r="F6" s="186">
        <v>13</v>
      </c>
      <c r="G6" s="181">
        <f t="shared" ref="G6:G9" si="1">SUM(D6:F6)</f>
        <v>38</v>
      </c>
      <c r="H6" s="3">
        <f>D6*H3</f>
        <v>26</v>
      </c>
      <c r="I6" s="3">
        <f>E6*I3</f>
        <v>12</v>
      </c>
      <c r="J6" s="3">
        <f>F6*J3</f>
        <v>13</v>
      </c>
      <c r="K6" s="119">
        <f t="shared" ref="K6:K9" si="2">SUM(H6:J6)</f>
        <v>51</v>
      </c>
      <c r="L6" s="186">
        <v>14</v>
      </c>
      <c r="M6" s="186">
        <v>12</v>
      </c>
      <c r="N6" s="186">
        <v>14</v>
      </c>
      <c r="O6" s="183">
        <f t="shared" ref="O6:O9" si="3">N6+M6+L6</f>
        <v>40</v>
      </c>
      <c r="P6" s="3">
        <f>L6*P3</f>
        <v>28</v>
      </c>
      <c r="Q6" s="3">
        <f>M6*Q3</f>
        <v>12</v>
      </c>
      <c r="R6" s="3">
        <f>N6*R3</f>
        <v>14</v>
      </c>
      <c r="S6" s="120">
        <f t="shared" ref="S6:S9" si="4">R6+Q6+P6</f>
        <v>54</v>
      </c>
      <c r="T6" s="23">
        <f t="shared" ref="T6:T9" si="5">K6+S6</f>
        <v>105</v>
      </c>
      <c r="U6" s="186">
        <v>14</v>
      </c>
      <c r="V6" s="186">
        <v>14</v>
      </c>
      <c r="W6" s="186">
        <v>14</v>
      </c>
      <c r="X6" s="185">
        <f t="shared" ref="X6:X9" si="6">U6+V6+W6</f>
        <v>42</v>
      </c>
      <c r="Y6" s="3">
        <f>U6*Y3</f>
        <v>56</v>
      </c>
      <c r="Z6" s="3">
        <f>V6*Z3</f>
        <v>56</v>
      </c>
      <c r="AA6" s="3">
        <f>W6*AA3</f>
        <v>14</v>
      </c>
      <c r="AB6" s="121">
        <f t="shared" ref="AB6:AB9" si="7">Y6+Z6+AA6</f>
        <v>126</v>
      </c>
      <c r="AC6" s="186">
        <v>13</v>
      </c>
      <c r="AD6" s="186">
        <v>13</v>
      </c>
      <c r="AE6" s="186">
        <v>13</v>
      </c>
      <c r="AF6" s="183">
        <f t="shared" ref="AF6:AF9" si="8">AC6+AD6+AE6</f>
        <v>39</v>
      </c>
      <c r="AG6" s="3">
        <f>AC6*AG3</f>
        <v>52</v>
      </c>
      <c r="AH6" s="3">
        <f>AD6*AH3</f>
        <v>52</v>
      </c>
      <c r="AI6" s="3">
        <f>AE6*AI3</f>
        <v>13</v>
      </c>
      <c r="AJ6" s="121">
        <f t="shared" ref="AJ6:AJ9" si="9">AG6+AH6+AI6</f>
        <v>117</v>
      </c>
      <c r="AK6" s="23">
        <f t="shared" ref="AK6:AK9" si="10">AB6+AJ6</f>
        <v>243</v>
      </c>
      <c r="AL6" s="186">
        <v>12</v>
      </c>
      <c r="AM6" s="186">
        <v>12</v>
      </c>
      <c r="AN6" s="186">
        <v>13</v>
      </c>
      <c r="AO6" s="185">
        <f t="shared" ref="AO6:AO9" si="11">AL6+AM6+AN6</f>
        <v>37</v>
      </c>
      <c r="AP6" s="3">
        <f>AL6*AP3</f>
        <v>36</v>
      </c>
      <c r="AQ6" s="3">
        <f>AM6*AQ3</f>
        <v>36</v>
      </c>
      <c r="AR6" s="3">
        <f>AN6*AR3</f>
        <v>13</v>
      </c>
      <c r="AS6" s="121">
        <f t="shared" ref="AS6:AS9" si="12">AP6+AQ6+AR6</f>
        <v>85</v>
      </c>
      <c r="AT6" s="186">
        <v>12</v>
      </c>
      <c r="AU6" s="186">
        <v>13</v>
      </c>
      <c r="AV6" s="186">
        <v>13</v>
      </c>
      <c r="AW6" s="185">
        <f t="shared" ref="AW6:AW9" si="13">AT6+AU6+AV6</f>
        <v>38</v>
      </c>
      <c r="AX6" s="193">
        <f>AT6*AX3</f>
        <v>12</v>
      </c>
      <c r="AY6" s="193">
        <f>AU6*AY3</f>
        <v>13</v>
      </c>
      <c r="AZ6" s="193">
        <f>AV6*AZ3</f>
        <v>13</v>
      </c>
      <c r="BA6" s="121">
        <f t="shared" ref="BA6:BA9" si="14">AX6+AY6+AZ6</f>
        <v>38</v>
      </c>
      <c r="BB6" s="186">
        <v>12</v>
      </c>
      <c r="BC6" s="139">
        <v>0</v>
      </c>
      <c r="BD6" s="139">
        <v>0</v>
      </c>
      <c r="BE6" s="187">
        <v>13</v>
      </c>
      <c r="BF6" s="185">
        <f t="shared" ref="BF6:BF9" si="15">SUM(BB6:BE6)</f>
        <v>25</v>
      </c>
      <c r="BG6" s="3">
        <f>BB6*BG3</f>
        <v>24</v>
      </c>
      <c r="BH6" s="140">
        <f>BC6*BH3</f>
        <v>0</v>
      </c>
      <c r="BI6" s="105">
        <f>BD6*BI3</f>
        <v>0</v>
      </c>
      <c r="BJ6" s="3">
        <f>BE6*BJ3</f>
        <v>13</v>
      </c>
      <c r="BK6" s="121">
        <f t="shared" ref="BK6:BK9" si="16">BG6+BH6+BI6+BJ6</f>
        <v>37</v>
      </c>
      <c r="BL6" s="29">
        <f t="shared" ref="BL6:BL9" si="17">K6+S6+AB6+AJ6+AS6+BA6+BK6</f>
        <v>508</v>
      </c>
      <c r="BM6" s="38">
        <v>0</v>
      </c>
      <c r="BN6" s="122">
        <f t="shared" ref="BN6:BN9" si="18">BL6-BM6</f>
        <v>508</v>
      </c>
      <c r="BO6" s="6">
        <v>1</v>
      </c>
      <c r="BP6" s="186">
        <v>13</v>
      </c>
      <c r="BQ6" s="186">
        <v>12</v>
      </c>
      <c r="BR6" s="186">
        <v>14</v>
      </c>
      <c r="BS6" s="181">
        <f t="shared" ref="BS6:BS9" si="19">SUM(BP6:BR6)</f>
        <v>39</v>
      </c>
      <c r="BT6" s="3">
        <f>BP6*BT3</f>
        <v>26</v>
      </c>
      <c r="BU6" s="3">
        <f>BQ6*BU3</f>
        <v>12</v>
      </c>
      <c r="BV6" s="3">
        <f>BR6*BV3</f>
        <v>14</v>
      </c>
      <c r="BW6" s="119">
        <f t="shared" ref="BW6:BW9" si="20">SUM(BT6:BV6)</f>
        <v>52</v>
      </c>
      <c r="BX6" s="186">
        <v>13</v>
      </c>
      <c r="BY6" s="186">
        <v>12</v>
      </c>
      <c r="BZ6" s="186">
        <v>14</v>
      </c>
      <c r="CA6" s="183">
        <f t="shared" ref="CA6:CA9" si="21">BZ6+BY6+BX6</f>
        <v>39</v>
      </c>
      <c r="CB6" s="3">
        <f>BX6*CB3</f>
        <v>26</v>
      </c>
      <c r="CC6" s="3">
        <f>BY6*CC3</f>
        <v>12</v>
      </c>
      <c r="CD6" s="3">
        <f>BZ6*CD3</f>
        <v>14</v>
      </c>
      <c r="CE6" s="120">
        <f t="shared" ref="CE6:CE9" si="22">CD6+CC6+CB6</f>
        <v>52</v>
      </c>
      <c r="CF6" s="23">
        <f t="shared" ref="CF6:CF9" si="23">BW6+CE6</f>
        <v>104</v>
      </c>
      <c r="CG6" s="186">
        <v>14</v>
      </c>
      <c r="CH6" s="186">
        <v>14</v>
      </c>
      <c r="CI6" s="186">
        <v>14</v>
      </c>
      <c r="CJ6" s="185">
        <f t="shared" ref="CJ6:CJ9" si="24">CG6+CH6+CI6</f>
        <v>42</v>
      </c>
      <c r="CK6" s="3">
        <f>CG6*CK3</f>
        <v>56</v>
      </c>
      <c r="CL6" s="3">
        <f>CH6*CL3</f>
        <v>56</v>
      </c>
      <c r="CM6" s="3">
        <f>CI6*CM3</f>
        <v>14</v>
      </c>
      <c r="CN6" s="121">
        <f t="shared" ref="CN6:CN9" si="25">CK6+CL6+CM6</f>
        <v>126</v>
      </c>
      <c r="CO6" s="186">
        <v>13</v>
      </c>
      <c r="CP6" s="186">
        <v>13</v>
      </c>
      <c r="CQ6" s="186">
        <v>13</v>
      </c>
      <c r="CR6" s="183">
        <f t="shared" ref="CR6:CR9" si="26">CO6+CP6+CQ6</f>
        <v>39</v>
      </c>
      <c r="CS6" s="3">
        <f>CO6*CS3</f>
        <v>52</v>
      </c>
      <c r="CT6" s="3">
        <f>CP6*CT3</f>
        <v>52</v>
      </c>
      <c r="CU6" s="3">
        <f>CQ6*CU3</f>
        <v>13</v>
      </c>
      <c r="CV6" s="121">
        <f t="shared" ref="CV6:CV9" si="27">CS6+CT6+CU6</f>
        <v>117</v>
      </c>
      <c r="CW6" s="23">
        <f t="shared" ref="CW6:CW9" si="28">CN6+CV6</f>
        <v>243</v>
      </c>
      <c r="CX6" s="186">
        <v>12</v>
      </c>
      <c r="CY6" s="186">
        <v>12</v>
      </c>
      <c r="CZ6" s="186">
        <v>12</v>
      </c>
      <c r="DA6" s="185">
        <f t="shared" ref="DA6:DA9" si="29">CX6+CY6+CZ6</f>
        <v>36</v>
      </c>
      <c r="DB6" s="3">
        <f>CX6*DB3</f>
        <v>36</v>
      </c>
      <c r="DC6" s="3">
        <f>CY6*DC3</f>
        <v>36</v>
      </c>
      <c r="DD6" s="3">
        <f>CZ6*DD3</f>
        <v>12</v>
      </c>
      <c r="DE6" s="121">
        <f t="shared" ref="DE6:DE9" si="30">DB6+DC6+DD6</f>
        <v>84</v>
      </c>
      <c r="DF6" s="186">
        <v>14</v>
      </c>
      <c r="DG6" s="186">
        <v>14</v>
      </c>
      <c r="DH6" s="186">
        <v>15</v>
      </c>
      <c r="DI6" s="185">
        <f t="shared" ref="DI6:DI9" si="31">DF6+DG6+DH6</f>
        <v>43</v>
      </c>
      <c r="DJ6" s="193">
        <f>DF6*DJ3</f>
        <v>14</v>
      </c>
      <c r="DK6" s="193">
        <f>DG6*DK3</f>
        <v>14</v>
      </c>
      <c r="DL6" s="193">
        <f>DH6*DL3</f>
        <v>15</v>
      </c>
      <c r="DM6" s="121">
        <f t="shared" ref="DM6:DM9" si="32">DJ6+DK6+DL6</f>
        <v>43</v>
      </c>
      <c r="DN6" s="186">
        <v>14</v>
      </c>
      <c r="DO6" s="139">
        <v>0</v>
      </c>
      <c r="DP6" s="105">
        <v>0</v>
      </c>
      <c r="DQ6" s="187">
        <v>14</v>
      </c>
      <c r="DR6" s="185">
        <f t="shared" ref="DR6:DR9" si="33">SUM(DN6:DQ6)</f>
        <v>28</v>
      </c>
      <c r="DS6" s="3">
        <f>DN6*DS3</f>
        <v>28</v>
      </c>
      <c r="DT6" s="140">
        <f>DO6*DT3</f>
        <v>0</v>
      </c>
      <c r="DU6" s="105">
        <v>0</v>
      </c>
      <c r="DV6" s="3">
        <f>DQ6*DV3</f>
        <v>14</v>
      </c>
      <c r="DW6" s="121">
        <f t="shared" ref="DW6:DW9" si="34">DS6+DT6+DU6+DV6</f>
        <v>42</v>
      </c>
      <c r="DX6" s="29">
        <f t="shared" ref="DX6:DX9" si="35">BW6+CE6+CN6+CV6+DE6+DM6+DW6</f>
        <v>516</v>
      </c>
      <c r="DY6" s="38">
        <v>0</v>
      </c>
      <c r="DZ6" s="122">
        <f t="shared" ref="DZ6:DZ9" si="36">DX6-DY6</f>
        <v>516</v>
      </c>
      <c r="EA6" s="118">
        <f t="shared" ref="EA6:EA9" si="37">DZ6+BN6</f>
        <v>1024</v>
      </c>
      <c r="EB6" s="123">
        <v>1</v>
      </c>
      <c r="EC6" s="186">
        <v>19</v>
      </c>
      <c r="ED6" s="186">
        <v>18</v>
      </c>
      <c r="EE6" s="186">
        <v>20</v>
      </c>
      <c r="EF6" s="181">
        <f t="shared" ref="EF6:EF9" si="38">SUM(EC6:EE6)</f>
        <v>57</v>
      </c>
      <c r="EG6" s="3">
        <f>EC6*EG3</f>
        <v>38</v>
      </c>
      <c r="EH6" s="3">
        <f>ED6*EH3</f>
        <v>18</v>
      </c>
      <c r="EI6" s="3">
        <f>EE6*EI3</f>
        <v>20</v>
      </c>
      <c r="EJ6" s="119">
        <f t="shared" ref="EJ6:EJ9" si="39">SUM(EG6:EI6)</f>
        <v>76</v>
      </c>
      <c r="EK6" s="186">
        <v>19</v>
      </c>
      <c r="EL6" s="186">
        <v>17</v>
      </c>
      <c r="EM6" s="186">
        <v>19</v>
      </c>
      <c r="EN6" s="183">
        <f t="shared" ref="EN6:EN9" si="40">EM6+EL6+EK6</f>
        <v>55</v>
      </c>
      <c r="EO6" s="3">
        <f>EK6*EO3</f>
        <v>38</v>
      </c>
      <c r="EP6" s="3">
        <f>EL6*EP3</f>
        <v>17</v>
      </c>
      <c r="EQ6" s="3">
        <f>EM6*EQ3</f>
        <v>19</v>
      </c>
      <c r="ER6" s="120">
        <f t="shared" ref="ER6:ER9" si="41">EQ6+EP6+EO6</f>
        <v>74</v>
      </c>
      <c r="ES6" s="23">
        <f t="shared" ref="ES6:ES9" si="42">EJ6+ER6</f>
        <v>150</v>
      </c>
      <c r="ET6" s="186">
        <v>19</v>
      </c>
      <c r="EU6" s="186">
        <v>18</v>
      </c>
      <c r="EV6" s="186">
        <v>19</v>
      </c>
      <c r="EW6" s="185">
        <f t="shared" ref="EW6:EW9" si="43">ET6+EU6+EV6</f>
        <v>56</v>
      </c>
      <c r="EX6" s="3">
        <f>ET6*EX3</f>
        <v>76</v>
      </c>
      <c r="EY6" s="3">
        <f>EU6*EY3</f>
        <v>72</v>
      </c>
      <c r="EZ6" s="3">
        <f>EV6*EZ3</f>
        <v>19</v>
      </c>
      <c r="FA6" s="121">
        <f t="shared" ref="FA6:FA9" si="44">EX6+EY6+EZ6</f>
        <v>167</v>
      </c>
      <c r="FB6" s="186">
        <v>19</v>
      </c>
      <c r="FC6" s="186">
        <v>19</v>
      </c>
      <c r="FD6" s="186">
        <v>19</v>
      </c>
      <c r="FE6" s="183">
        <f t="shared" ref="FE6:FE9" si="45">FB6+FC6+FD6</f>
        <v>57</v>
      </c>
      <c r="FF6" s="3">
        <f>FB6*FF3</f>
        <v>76</v>
      </c>
      <c r="FG6" s="3">
        <f>FC6*FG3</f>
        <v>76</v>
      </c>
      <c r="FH6" s="3">
        <f>FD6*FH3</f>
        <v>19</v>
      </c>
      <c r="FI6" s="121">
        <f t="shared" ref="FI6:FI9" si="46">FF6+FG6+FH6</f>
        <v>171</v>
      </c>
      <c r="FJ6" s="23">
        <f t="shared" ref="FJ6:FJ9" si="47">FA6+FI6</f>
        <v>338</v>
      </c>
      <c r="FK6" s="186">
        <v>19</v>
      </c>
      <c r="FL6" s="186">
        <v>19</v>
      </c>
      <c r="FM6" s="186">
        <v>19</v>
      </c>
      <c r="FN6" s="185">
        <f t="shared" ref="FN6:FN9" si="48">FK6+FL6+FM6</f>
        <v>57</v>
      </c>
      <c r="FO6" s="3">
        <f>FK6*FO3</f>
        <v>57</v>
      </c>
      <c r="FP6" s="3">
        <f>FL6*FP3</f>
        <v>57</v>
      </c>
      <c r="FQ6" s="3">
        <f>FM6*FQ3</f>
        <v>19</v>
      </c>
      <c r="FR6" s="121">
        <f t="shared" ref="FR6:FR9" si="49">FO6+FP6+FQ6</f>
        <v>133</v>
      </c>
      <c r="FS6" s="186">
        <v>20</v>
      </c>
      <c r="FT6" s="186">
        <v>20</v>
      </c>
      <c r="FU6" s="186">
        <v>20</v>
      </c>
      <c r="FV6" s="185">
        <f t="shared" ref="FV6:FV9" si="50">FS6+FT6+FU6</f>
        <v>60</v>
      </c>
      <c r="FW6" s="193">
        <f>FS6*FW3</f>
        <v>20</v>
      </c>
      <c r="FX6" s="193">
        <f>FT6*FX3</f>
        <v>20</v>
      </c>
      <c r="FY6" s="193">
        <f>FU6*FY3</f>
        <v>20</v>
      </c>
      <c r="FZ6" s="121">
        <f t="shared" ref="FZ6:FZ9" si="51">FW6+FX6+FY6</f>
        <v>60</v>
      </c>
      <c r="GA6" s="186">
        <v>20</v>
      </c>
      <c r="GB6" s="139">
        <v>0</v>
      </c>
      <c r="GC6" s="139">
        <v>0</v>
      </c>
      <c r="GD6" s="187">
        <v>20</v>
      </c>
      <c r="GE6" s="185">
        <f t="shared" ref="GE6:GE9" si="52">SUM(GA6:GD6)</f>
        <v>40</v>
      </c>
      <c r="GF6" s="3">
        <f>GA6*GF3</f>
        <v>40</v>
      </c>
      <c r="GG6" s="140">
        <f>GB6*GG3</f>
        <v>0</v>
      </c>
      <c r="GH6" s="105">
        <f>GC6*GH3</f>
        <v>0</v>
      </c>
      <c r="GI6" s="3">
        <f>GD6*GI3</f>
        <v>20</v>
      </c>
      <c r="GJ6" s="121">
        <f t="shared" ref="GJ6:GJ9" si="53">GF6+GG6+GH6+GI6</f>
        <v>60</v>
      </c>
      <c r="GK6" s="29">
        <f t="shared" ref="GK6:GK9" si="54">EJ6+ER6+FA6+FI6+FR6+FZ6+GJ6</f>
        <v>741</v>
      </c>
      <c r="GL6" s="38">
        <v>0</v>
      </c>
      <c r="GM6" s="122">
        <f t="shared" ref="GM6:GM9" si="55">GK6-GL6</f>
        <v>741</v>
      </c>
      <c r="GN6" s="118">
        <f t="shared" ref="GN6:GN9" si="56">GM6+EA6</f>
        <v>1765</v>
      </c>
      <c r="GO6" s="6">
        <v>1</v>
      </c>
      <c r="GP6" s="28">
        <f>GN6/1950*100</f>
        <v>90.512820512820511</v>
      </c>
      <c r="GQ6" s="17" t="s">
        <v>95</v>
      </c>
      <c r="GR6">
        <v>90.51</v>
      </c>
    </row>
    <row r="7" spans="1:201">
      <c r="A7" s="6">
        <v>2</v>
      </c>
      <c r="B7" s="31">
        <f t="shared" si="0"/>
        <v>1602</v>
      </c>
      <c r="C7" s="17" t="s">
        <v>43</v>
      </c>
      <c r="D7" s="186">
        <v>12</v>
      </c>
      <c r="E7" s="186">
        <v>13</v>
      </c>
      <c r="F7" s="186">
        <v>12</v>
      </c>
      <c r="G7" s="181">
        <f>SUM(D7:F7)</f>
        <v>37</v>
      </c>
      <c r="H7" s="3">
        <f>D7*H3</f>
        <v>24</v>
      </c>
      <c r="I7" s="3">
        <f>E7*I3</f>
        <v>13</v>
      </c>
      <c r="J7" s="3">
        <f>F7*J3</f>
        <v>12</v>
      </c>
      <c r="K7" s="119">
        <f t="shared" si="2"/>
        <v>49</v>
      </c>
      <c r="L7" s="186">
        <v>14</v>
      </c>
      <c r="M7" s="186">
        <v>13</v>
      </c>
      <c r="N7" s="186">
        <v>13</v>
      </c>
      <c r="O7" s="183">
        <f t="shared" si="3"/>
        <v>40</v>
      </c>
      <c r="P7" s="3">
        <f>L7*P3</f>
        <v>28</v>
      </c>
      <c r="Q7" s="3">
        <f>M7*Q3</f>
        <v>13</v>
      </c>
      <c r="R7" s="3">
        <f>N7*R3</f>
        <v>13</v>
      </c>
      <c r="S7" s="120">
        <f t="shared" si="4"/>
        <v>54</v>
      </c>
      <c r="T7" s="23">
        <f t="shared" si="5"/>
        <v>103</v>
      </c>
      <c r="U7" s="186">
        <v>13</v>
      </c>
      <c r="V7" s="186">
        <v>13</v>
      </c>
      <c r="W7" s="186">
        <v>13</v>
      </c>
      <c r="X7" s="185">
        <f t="shared" si="6"/>
        <v>39</v>
      </c>
      <c r="Y7" s="3">
        <f>U7*Y3</f>
        <v>52</v>
      </c>
      <c r="Z7" s="3">
        <f>V7*Z3</f>
        <v>52</v>
      </c>
      <c r="AA7" s="3">
        <f>W7*AA3</f>
        <v>13</v>
      </c>
      <c r="AB7" s="121">
        <f t="shared" si="7"/>
        <v>117</v>
      </c>
      <c r="AC7" s="186">
        <v>13</v>
      </c>
      <c r="AD7" s="186">
        <v>13</v>
      </c>
      <c r="AE7" s="186">
        <v>12</v>
      </c>
      <c r="AF7" s="183">
        <f t="shared" si="8"/>
        <v>38</v>
      </c>
      <c r="AG7" s="3">
        <f>AC7*AG3</f>
        <v>52</v>
      </c>
      <c r="AH7" s="3">
        <f>AD7*AH3</f>
        <v>52</v>
      </c>
      <c r="AI7" s="3">
        <f>AE7*AI3</f>
        <v>12</v>
      </c>
      <c r="AJ7" s="121">
        <f t="shared" si="9"/>
        <v>116</v>
      </c>
      <c r="AK7" s="23">
        <f t="shared" si="10"/>
        <v>233</v>
      </c>
      <c r="AL7" s="186">
        <v>7</v>
      </c>
      <c r="AM7" s="186">
        <v>7</v>
      </c>
      <c r="AN7" s="186">
        <v>8</v>
      </c>
      <c r="AO7" s="185">
        <f t="shared" si="11"/>
        <v>22</v>
      </c>
      <c r="AP7" s="3">
        <f>AL7*AP3</f>
        <v>21</v>
      </c>
      <c r="AQ7" s="3">
        <f>AM7*AQ3</f>
        <v>21</v>
      </c>
      <c r="AR7" s="3">
        <f>AN7*AR3</f>
        <v>8</v>
      </c>
      <c r="AS7" s="121">
        <f t="shared" si="12"/>
        <v>50</v>
      </c>
      <c r="AT7" s="186">
        <v>11</v>
      </c>
      <c r="AU7" s="186">
        <v>12</v>
      </c>
      <c r="AV7" s="186">
        <v>12</v>
      </c>
      <c r="AW7" s="185">
        <f t="shared" si="13"/>
        <v>35</v>
      </c>
      <c r="AX7" s="193">
        <f>AT7*AX3</f>
        <v>11</v>
      </c>
      <c r="AY7" s="193">
        <f>AU7*AY3</f>
        <v>12</v>
      </c>
      <c r="AZ7" s="193">
        <f>AV7*AZ3</f>
        <v>12</v>
      </c>
      <c r="BA7" s="121">
        <f t="shared" si="14"/>
        <v>35</v>
      </c>
      <c r="BB7" s="186">
        <v>12</v>
      </c>
      <c r="BC7" s="139">
        <v>0</v>
      </c>
      <c r="BD7" s="139">
        <v>0</v>
      </c>
      <c r="BE7" s="187">
        <v>10</v>
      </c>
      <c r="BF7" s="185">
        <f t="shared" si="15"/>
        <v>22</v>
      </c>
      <c r="BG7" s="3">
        <f>BB7*BG3</f>
        <v>24</v>
      </c>
      <c r="BH7" s="140">
        <f>BC7*BH3</f>
        <v>0</v>
      </c>
      <c r="BI7" s="105">
        <f>BD7*BI3</f>
        <v>0</v>
      </c>
      <c r="BJ7" s="3">
        <f>BE7*BJ3</f>
        <v>10</v>
      </c>
      <c r="BK7" s="121">
        <f t="shared" si="16"/>
        <v>34</v>
      </c>
      <c r="BL7" s="29">
        <f t="shared" si="17"/>
        <v>455</v>
      </c>
      <c r="BM7" s="38">
        <v>0</v>
      </c>
      <c r="BN7" s="122">
        <f t="shared" si="18"/>
        <v>455</v>
      </c>
      <c r="BO7" s="6">
        <v>2</v>
      </c>
      <c r="BP7" s="186">
        <v>12</v>
      </c>
      <c r="BQ7" s="186">
        <v>13</v>
      </c>
      <c r="BR7" s="186">
        <v>13</v>
      </c>
      <c r="BS7" s="181">
        <f t="shared" si="19"/>
        <v>38</v>
      </c>
      <c r="BT7" s="3">
        <f>BP7*BT3</f>
        <v>24</v>
      </c>
      <c r="BU7" s="3">
        <f>BQ7*BU3</f>
        <v>13</v>
      </c>
      <c r="BV7" s="3">
        <f>BR7*BV3</f>
        <v>13</v>
      </c>
      <c r="BW7" s="119">
        <f t="shared" si="20"/>
        <v>50</v>
      </c>
      <c r="BX7" s="186">
        <v>13</v>
      </c>
      <c r="BY7" s="186">
        <v>13</v>
      </c>
      <c r="BZ7" s="186">
        <v>13</v>
      </c>
      <c r="CA7" s="183">
        <f t="shared" si="21"/>
        <v>39</v>
      </c>
      <c r="CB7" s="3">
        <f>BX7*CB3</f>
        <v>26</v>
      </c>
      <c r="CC7" s="3">
        <f>BY7*CC3</f>
        <v>13</v>
      </c>
      <c r="CD7" s="3">
        <f>BZ7*CD3</f>
        <v>13</v>
      </c>
      <c r="CE7" s="120">
        <f t="shared" si="22"/>
        <v>52</v>
      </c>
      <c r="CF7" s="23">
        <f t="shared" si="23"/>
        <v>102</v>
      </c>
      <c r="CG7" s="186">
        <v>14</v>
      </c>
      <c r="CH7" s="186">
        <v>14</v>
      </c>
      <c r="CI7" s="186">
        <v>14</v>
      </c>
      <c r="CJ7" s="185">
        <f t="shared" si="24"/>
        <v>42</v>
      </c>
      <c r="CK7" s="3">
        <f>CG7*CK3</f>
        <v>56</v>
      </c>
      <c r="CL7" s="3">
        <f>CH7*CL3</f>
        <v>56</v>
      </c>
      <c r="CM7" s="3">
        <f>CI7*CM3</f>
        <v>14</v>
      </c>
      <c r="CN7" s="121">
        <f t="shared" si="25"/>
        <v>126</v>
      </c>
      <c r="CO7" s="186">
        <v>13</v>
      </c>
      <c r="CP7" s="186">
        <v>14</v>
      </c>
      <c r="CQ7" s="186">
        <v>14</v>
      </c>
      <c r="CR7" s="183">
        <f t="shared" si="26"/>
        <v>41</v>
      </c>
      <c r="CS7" s="3">
        <f>CO7*CS3</f>
        <v>52</v>
      </c>
      <c r="CT7" s="3">
        <f>CP7*CT3</f>
        <v>56</v>
      </c>
      <c r="CU7" s="3">
        <f>CQ7*CU3</f>
        <v>14</v>
      </c>
      <c r="CV7" s="121">
        <f t="shared" si="27"/>
        <v>122</v>
      </c>
      <c r="CW7" s="23">
        <f t="shared" si="28"/>
        <v>248</v>
      </c>
      <c r="CX7" s="186">
        <v>8</v>
      </c>
      <c r="CY7" s="186">
        <v>8</v>
      </c>
      <c r="CZ7" s="186">
        <v>9</v>
      </c>
      <c r="DA7" s="185">
        <f t="shared" si="29"/>
        <v>25</v>
      </c>
      <c r="DB7" s="3">
        <f>CX7*DB3</f>
        <v>24</v>
      </c>
      <c r="DC7" s="3">
        <f>CY7*DC3</f>
        <v>24</v>
      </c>
      <c r="DD7" s="3">
        <f>CZ7*DD3</f>
        <v>9</v>
      </c>
      <c r="DE7" s="121">
        <f t="shared" si="30"/>
        <v>57</v>
      </c>
      <c r="DF7" s="186">
        <v>13</v>
      </c>
      <c r="DG7" s="186">
        <v>13</v>
      </c>
      <c r="DH7" s="186">
        <v>13</v>
      </c>
      <c r="DI7" s="185">
        <f t="shared" si="31"/>
        <v>39</v>
      </c>
      <c r="DJ7" s="193">
        <f>DF7*DJ3</f>
        <v>13</v>
      </c>
      <c r="DK7" s="193">
        <f>DG7*DK3</f>
        <v>13</v>
      </c>
      <c r="DL7" s="193">
        <f>DH7*DL3</f>
        <v>13</v>
      </c>
      <c r="DM7" s="121">
        <f t="shared" si="32"/>
        <v>39</v>
      </c>
      <c r="DN7" s="186">
        <v>14</v>
      </c>
      <c r="DO7" s="139">
        <v>0</v>
      </c>
      <c r="DP7" s="105">
        <v>0</v>
      </c>
      <c r="DQ7" s="187">
        <v>12</v>
      </c>
      <c r="DR7" s="185">
        <f t="shared" si="33"/>
        <v>26</v>
      </c>
      <c r="DS7" s="3">
        <f>DN7*DS3</f>
        <v>28</v>
      </c>
      <c r="DT7" s="140">
        <f>DO7*DT3</f>
        <v>0</v>
      </c>
      <c r="DU7" s="105">
        <v>0</v>
      </c>
      <c r="DV7" s="3">
        <f>DQ7*DV3</f>
        <v>12</v>
      </c>
      <c r="DW7" s="121">
        <f t="shared" si="34"/>
        <v>40</v>
      </c>
      <c r="DX7" s="29">
        <f t="shared" si="35"/>
        <v>486</v>
      </c>
      <c r="DY7" s="38">
        <v>0</v>
      </c>
      <c r="DZ7" s="122">
        <f t="shared" si="36"/>
        <v>486</v>
      </c>
      <c r="EA7" s="118">
        <f t="shared" si="37"/>
        <v>941</v>
      </c>
      <c r="EB7" s="123">
        <v>2</v>
      </c>
      <c r="EC7" s="186">
        <v>17</v>
      </c>
      <c r="ED7" s="186">
        <v>19</v>
      </c>
      <c r="EE7" s="186">
        <v>19</v>
      </c>
      <c r="EF7" s="181">
        <f t="shared" si="38"/>
        <v>55</v>
      </c>
      <c r="EG7" s="3">
        <f>EC7*EG3</f>
        <v>34</v>
      </c>
      <c r="EH7" s="3">
        <f>ED7*EH3</f>
        <v>19</v>
      </c>
      <c r="EI7" s="3">
        <f>EE7*EI3</f>
        <v>19</v>
      </c>
      <c r="EJ7" s="119">
        <f t="shared" si="39"/>
        <v>72</v>
      </c>
      <c r="EK7" s="186">
        <v>17</v>
      </c>
      <c r="EL7" s="186">
        <v>17</v>
      </c>
      <c r="EM7" s="186">
        <v>17</v>
      </c>
      <c r="EN7" s="183">
        <f t="shared" si="40"/>
        <v>51</v>
      </c>
      <c r="EO7" s="3">
        <f>EK7*EO3</f>
        <v>34</v>
      </c>
      <c r="EP7" s="3">
        <f>EL7*EP3</f>
        <v>17</v>
      </c>
      <c r="EQ7" s="3">
        <f>EM7*EQ3</f>
        <v>17</v>
      </c>
      <c r="ER7" s="120">
        <f t="shared" si="41"/>
        <v>68</v>
      </c>
      <c r="ES7" s="23">
        <f t="shared" si="42"/>
        <v>140</v>
      </c>
      <c r="ET7" s="186">
        <v>18</v>
      </c>
      <c r="EU7" s="186">
        <v>18</v>
      </c>
      <c r="EV7" s="186">
        <v>18</v>
      </c>
      <c r="EW7" s="185">
        <f t="shared" si="43"/>
        <v>54</v>
      </c>
      <c r="EX7" s="3">
        <f>ET7*EX3</f>
        <v>72</v>
      </c>
      <c r="EY7" s="3">
        <f>EU7*EY3</f>
        <v>72</v>
      </c>
      <c r="EZ7" s="3">
        <f>EV7*EZ3</f>
        <v>18</v>
      </c>
      <c r="FA7" s="121">
        <f t="shared" si="44"/>
        <v>162</v>
      </c>
      <c r="FB7" s="186">
        <v>18</v>
      </c>
      <c r="FC7" s="186">
        <v>18</v>
      </c>
      <c r="FD7" s="186">
        <v>18</v>
      </c>
      <c r="FE7" s="183">
        <f t="shared" si="45"/>
        <v>54</v>
      </c>
      <c r="FF7" s="3">
        <f>FB7*FF3</f>
        <v>72</v>
      </c>
      <c r="FG7" s="3">
        <f>FC7*FG3</f>
        <v>72</v>
      </c>
      <c r="FH7" s="3">
        <f>FD7*FH3</f>
        <v>18</v>
      </c>
      <c r="FI7" s="121">
        <f t="shared" si="46"/>
        <v>162</v>
      </c>
      <c r="FJ7" s="23">
        <f t="shared" si="47"/>
        <v>324</v>
      </c>
      <c r="FK7" s="186">
        <v>12</v>
      </c>
      <c r="FL7" s="186">
        <v>12</v>
      </c>
      <c r="FM7" s="186">
        <v>14</v>
      </c>
      <c r="FN7" s="185">
        <f t="shared" si="48"/>
        <v>38</v>
      </c>
      <c r="FO7" s="3">
        <f>FK7*FO3</f>
        <v>36</v>
      </c>
      <c r="FP7" s="3">
        <f>FL7*FP3</f>
        <v>36</v>
      </c>
      <c r="FQ7" s="3">
        <f>FM7*FQ3</f>
        <v>14</v>
      </c>
      <c r="FR7" s="121">
        <f t="shared" si="49"/>
        <v>86</v>
      </c>
      <c r="FS7" s="186">
        <v>18</v>
      </c>
      <c r="FT7" s="186">
        <v>19</v>
      </c>
      <c r="FU7" s="186">
        <v>19</v>
      </c>
      <c r="FV7" s="185">
        <f t="shared" si="50"/>
        <v>56</v>
      </c>
      <c r="FW7" s="193">
        <f>FS7*FW3</f>
        <v>18</v>
      </c>
      <c r="FX7" s="193">
        <f>FT7*FX3</f>
        <v>19</v>
      </c>
      <c r="FY7" s="193">
        <f>FU7*FY3</f>
        <v>19</v>
      </c>
      <c r="FZ7" s="121">
        <f t="shared" si="51"/>
        <v>56</v>
      </c>
      <c r="GA7" s="186">
        <v>19</v>
      </c>
      <c r="GB7" s="139">
        <v>0</v>
      </c>
      <c r="GC7" s="139">
        <v>0</v>
      </c>
      <c r="GD7" s="187">
        <v>17</v>
      </c>
      <c r="GE7" s="185">
        <f t="shared" si="52"/>
        <v>36</v>
      </c>
      <c r="GF7" s="3">
        <f>GA7*GF3</f>
        <v>38</v>
      </c>
      <c r="GG7" s="140">
        <f>GB7*GG3</f>
        <v>0</v>
      </c>
      <c r="GH7" s="105">
        <f>GC7*GH3</f>
        <v>0</v>
      </c>
      <c r="GI7" s="3">
        <f>GD7*GI3</f>
        <v>17</v>
      </c>
      <c r="GJ7" s="121">
        <f t="shared" si="53"/>
        <v>55</v>
      </c>
      <c r="GK7" s="29">
        <f t="shared" si="54"/>
        <v>661</v>
      </c>
      <c r="GL7" s="38">
        <v>0</v>
      </c>
      <c r="GM7" s="122">
        <f t="shared" si="55"/>
        <v>661</v>
      </c>
      <c r="GN7" s="118">
        <f t="shared" si="56"/>
        <v>1602</v>
      </c>
      <c r="GO7" s="6">
        <v>2</v>
      </c>
      <c r="GP7" s="28">
        <f>GN7/1950*100</f>
        <v>82.15384615384616</v>
      </c>
      <c r="GQ7" s="17" t="s">
        <v>43</v>
      </c>
      <c r="GR7">
        <v>82.15</v>
      </c>
    </row>
    <row r="8" spans="1:201">
      <c r="A8" s="6">
        <v>3</v>
      </c>
      <c r="B8" s="31">
        <f t="shared" si="0"/>
        <v>1517</v>
      </c>
      <c r="C8" s="17" t="s">
        <v>65</v>
      </c>
      <c r="D8" s="186">
        <v>12</v>
      </c>
      <c r="E8" s="186">
        <v>13</v>
      </c>
      <c r="F8" s="186">
        <v>12</v>
      </c>
      <c r="G8" s="181">
        <f>SUM(D8:F8)</f>
        <v>37</v>
      </c>
      <c r="H8" s="3">
        <f>D8*H3</f>
        <v>24</v>
      </c>
      <c r="I8" s="3">
        <f>E8*I3</f>
        <v>13</v>
      </c>
      <c r="J8" s="3">
        <f>F8*J3</f>
        <v>12</v>
      </c>
      <c r="K8" s="119">
        <f t="shared" si="2"/>
        <v>49</v>
      </c>
      <c r="L8" s="186">
        <v>12</v>
      </c>
      <c r="M8" s="186">
        <v>10</v>
      </c>
      <c r="N8" s="186">
        <v>10</v>
      </c>
      <c r="O8" s="183">
        <f t="shared" si="3"/>
        <v>32</v>
      </c>
      <c r="P8" s="3">
        <f>L8*P3</f>
        <v>24</v>
      </c>
      <c r="Q8" s="3">
        <f>M8*Q3</f>
        <v>10</v>
      </c>
      <c r="R8" s="3">
        <f>N8*R3</f>
        <v>10</v>
      </c>
      <c r="S8" s="120">
        <f t="shared" si="4"/>
        <v>44</v>
      </c>
      <c r="T8" s="23">
        <f t="shared" si="5"/>
        <v>93</v>
      </c>
      <c r="U8" s="186">
        <v>12</v>
      </c>
      <c r="V8" s="186">
        <v>12</v>
      </c>
      <c r="W8" s="186">
        <v>12</v>
      </c>
      <c r="X8" s="185">
        <f t="shared" si="6"/>
        <v>36</v>
      </c>
      <c r="Y8" s="3">
        <f>U8*Y3</f>
        <v>48</v>
      </c>
      <c r="Z8" s="3">
        <f>V8*Z3</f>
        <v>48</v>
      </c>
      <c r="AA8" s="3">
        <f>W8*AA3</f>
        <v>12</v>
      </c>
      <c r="AB8" s="121">
        <f t="shared" si="7"/>
        <v>108</v>
      </c>
      <c r="AC8" s="186">
        <v>11</v>
      </c>
      <c r="AD8" s="186">
        <v>12</v>
      </c>
      <c r="AE8" s="186">
        <v>12</v>
      </c>
      <c r="AF8" s="183">
        <f t="shared" si="8"/>
        <v>35</v>
      </c>
      <c r="AG8" s="3">
        <f>AC8*AG3</f>
        <v>44</v>
      </c>
      <c r="AH8" s="3">
        <f>AD8*AH3</f>
        <v>48</v>
      </c>
      <c r="AI8" s="3">
        <f>AE8*AI3</f>
        <v>12</v>
      </c>
      <c r="AJ8" s="121">
        <f t="shared" si="9"/>
        <v>104</v>
      </c>
      <c r="AK8" s="23">
        <f t="shared" si="10"/>
        <v>212</v>
      </c>
      <c r="AL8" s="186">
        <v>7</v>
      </c>
      <c r="AM8" s="186">
        <v>7</v>
      </c>
      <c r="AN8" s="186">
        <v>7</v>
      </c>
      <c r="AO8" s="185">
        <f t="shared" si="11"/>
        <v>21</v>
      </c>
      <c r="AP8" s="3">
        <f>AL8*AP3</f>
        <v>21</v>
      </c>
      <c r="AQ8" s="3">
        <f>AM8*AQ3</f>
        <v>21</v>
      </c>
      <c r="AR8" s="3">
        <f>AN8*AR3</f>
        <v>7</v>
      </c>
      <c r="AS8" s="121">
        <f t="shared" si="12"/>
        <v>49</v>
      </c>
      <c r="AT8" s="186">
        <v>10</v>
      </c>
      <c r="AU8" s="186">
        <v>10</v>
      </c>
      <c r="AV8" s="186">
        <v>11</v>
      </c>
      <c r="AW8" s="185">
        <f t="shared" si="13"/>
        <v>31</v>
      </c>
      <c r="AX8" s="193">
        <f>AT8*AX3</f>
        <v>10</v>
      </c>
      <c r="AY8" s="193">
        <f>AU8*AY3</f>
        <v>10</v>
      </c>
      <c r="AZ8" s="193">
        <f>AV8*AZ3</f>
        <v>11</v>
      </c>
      <c r="BA8" s="121">
        <f t="shared" si="14"/>
        <v>31</v>
      </c>
      <c r="BB8" s="186">
        <v>11</v>
      </c>
      <c r="BC8" s="139">
        <v>0</v>
      </c>
      <c r="BD8" s="139">
        <v>0</v>
      </c>
      <c r="BE8" s="187">
        <v>11</v>
      </c>
      <c r="BF8" s="185">
        <f t="shared" si="15"/>
        <v>22</v>
      </c>
      <c r="BG8" s="3">
        <f>BB8*BG3</f>
        <v>22</v>
      </c>
      <c r="BH8" s="140">
        <f>BC8*BH3</f>
        <v>0</v>
      </c>
      <c r="BI8" s="105">
        <f>BD8*BI3</f>
        <v>0</v>
      </c>
      <c r="BJ8" s="3">
        <f>BE8*BJ3</f>
        <v>11</v>
      </c>
      <c r="BK8" s="121">
        <f t="shared" si="16"/>
        <v>33</v>
      </c>
      <c r="BL8" s="29">
        <f t="shared" si="17"/>
        <v>418</v>
      </c>
      <c r="BM8" s="38">
        <v>0</v>
      </c>
      <c r="BN8" s="122">
        <f t="shared" si="18"/>
        <v>418</v>
      </c>
      <c r="BO8" s="6">
        <v>3</v>
      </c>
      <c r="BP8" s="186">
        <v>12</v>
      </c>
      <c r="BQ8" s="186">
        <v>14</v>
      </c>
      <c r="BR8" s="186">
        <v>13</v>
      </c>
      <c r="BS8" s="181">
        <f t="shared" si="19"/>
        <v>39</v>
      </c>
      <c r="BT8" s="3">
        <f>BP8*BT3</f>
        <v>24</v>
      </c>
      <c r="BU8" s="3">
        <f>BQ8*BU3</f>
        <v>14</v>
      </c>
      <c r="BV8" s="3">
        <f>BR8*BV3</f>
        <v>13</v>
      </c>
      <c r="BW8" s="119">
        <f t="shared" si="20"/>
        <v>51</v>
      </c>
      <c r="BX8" s="186">
        <v>11</v>
      </c>
      <c r="BY8" s="186">
        <v>12</v>
      </c>
      <c r="BZ8" s="186">
        <v>10</v>
      </c>
      <c r="CA8" s="183">
        <f t="shared" si="21"/>
        <v>33</v>
      </c>
      <c r="CB8" s="3">
        <f>BX8*CB3</f>
        <v>22</v>
      </c>
      <c r="CC8" s="3">
        <f>BY8*CC3</f>
        <v>12</v>
      </c>
      <c r="CD8" s="3">
        <f>BZ8*CD3</f>
        <v>10</v>
      </c>
      <c r="CE8" s="120">
        <f t="shared" si="22"/>
        <v>44</v>
      </c>
      <c r="CF8" s="23">
        <f t="shared" si="23"/>
        <v>95</v>
      </c>
      <c r="CG8" s="186">
        <v>12</v>
      </c>
      <c r="CH8" s="186">
        <v>13</v>
      </c>
      <c r="CI8" s="186">
        <v>12</v>
      </c>
      <c r="CJ8" s="185">
        <f t="shared" si="24"/>
        <v>37</v>
      </c>
      <c r="CK8" s="3">
        <f>CG8*CK3</f>
        <v>48</v>
      </c>
      <c r="CL8" s="3">
        <f>CH8*CL3</f>
        <v>52</v>
      </c>
      <c r="CM8" s="3">
        <f>CI8*CM3</f>
        <v>12</v>
      </c>
      <c r="CN8" s="121">
        <f t="shared" si="25"/>
        <v>112</v>
      </c>
      <c r="CO8" s="186">
        <v>13</v>
      </c>
      <c r="CP8" s="186">
        <v>14</v>
      </c>
      <c r="CQ8" s="186">
        <v>13</v>
      </c>
      <c r="CR8" s="183">
        <f t="shared" si="26"/>
        <v>40</v>
      </c>
      <c r="CS8" s="3">
        <f>CO8*CS3</f>
        <v>52</v>
      </c>
      <c r="CT8" s="3">
        <f>CP8*CT3</f>
        <v>56</v>
      </c>
      <c r="CU8" s="3">
        <f>CQ8*CU3</f>
        <v>13</v>
      </c>
      <c r="CV8" s="121">
        <f t="shared" si="27"/>
        <v>121</v>
      </c>
      <c r="CW8" s="23">
        <f t="shared" si="28"/>
        <v>233</v>
      </c>
      <c r="CX8" s="186">
        <v>9</v>
      </c>
      <c r="CY8" s="186">
        <v>9</v>
      </c>
      <c r="CZ8" s="186">
        <v>10</v>
      </c>
      <c r="DA8" s="185">
        <f t="shared" si="29"/>
        <v>28</v>
      </c>
      <c r="DB8" s="3">
        <f>CX8*DB3</f>
        <v>27</v>
      </c>
      <c r="DC8" s="3">
        <f>CY8*DC3</f>
        <v>27</v>
      </c>
      <c r="DD8" s="3">
        <f>CZ8*DD3</f>
        <v>10</v>
      </c>
      <c r="DE8" s="121">
        <f t="shared" si="30"/>
        <v>64</v>
      </c>
      <c r="DF8" s="186">
        <v>11</v>
      </c>
      <c r="DG8" s="186">
        <v>12</v>
      </c>
      <c r="DH8" s="186">
        <v>12</v>
      </c>
      <c r="DI8" s="185">
        <f t="shared" si="31"/>
        <v>35</v>
      </c>
      <c r="DJ8" s="193">
        <f>DF8*DJ3</f>
        <v>11</v>
      </c>
      <c r="DK8" s="193">
        <f>DG8*DK3</f>
        <v>12</v>
      </c>
      <c r="DL8" s="193">
        <f>DH8*DL3</f>
        <v>12</v>
      </c>
      <c r="DM8" s="121">
        <f t="shared" si="32"/>
        <v>35</v>
      </c>
      <c r="DN8" s="186">
        <v>13</v>
      </c>
      <c r="DO8" s="139">
        <v>0</v>
      </c>
      <c r="DP8" s="105">
        <v>0</v>
      </c>
      <c r="DQ8" s="187">
        <v>11</v>
      </c>
      <c r="DR8" s="185">
        <f t="shared" si="33"/>
        <v>24</v>
      </c>
      <c r="DS8" s="3">
        <f>DN8*DS3</f>
        <v>26</v>
      </c>
      <c r="DT8" s="140">
        <f>DO8*DT3</f>
        <v>0</v>
      </c>
      <c r="DU8" s="105">
        <v>0</v>
      </c>
      <c r="DV8" s="3">
        <f>DQ8*DV3</f>
        <v>11</v>
      </c>
      <c r="DW8" s="121">
        <f t="shared" si="34"/>
        <v>37</v>
      </c>
      <c r="DX8" s="29">
        <f t="shared" si="35"/>
        <v>464</v>
      </c>
      <c r="DY8" s="38">
        <v>0</v>
      </c>
      <c r="DZ8" s="122">
        <f t="shared" si="36"/>
        <v>464</v>
      </c>
      <c r="EA8" s="118">
        <f t="shared" si="37"/>
        <v>882</v>
      </c>
      <c r="EB8" s="123">
        <v>3</v>
      </c>
      <c r="EC8" s="186">
        <v>18</v>
      </c>
      <c r="ED8" s="186">
        <v>20</v>
      </c>
      <c r="EE8" s="186">
        <v>18</v>
      </c>
      <c r="EF8" s="181">
        <f t="shared" si="38"/>
        <v>56</v>
      </c>
      <c r="EG8" s="3">
        <f>EC8*EG3</f>
        <v>36</v>
      </c>
      <c r="EH8" s="3">
        <f>ED8*EH3</f>
        <v>20</v>
      </c>
      <c r="EI8" s="3">
        <f>EE8*EI3</f>
        <v>18</v>
      </c>
      <c r="EJ8" s="119">
        <f t="shared" si="39"/>
        <v>74</v>
      </c>
      <c r="EK8" s="186">
        <v>16</v>
      </c>
      <c r="EL8" s="186">
        <v>16</v>
      </c>
      <c r="EM8" s="186">
        <v>15</v>
      </c>
      <c r="EN8" s="183">
        <f t="shared" si="40"/>
        <v>47</v>
      </c>
      <c r="EO8" s="3">
        <f>EK8*EO3</f>
        <v>32</v>
      </c>
      <c r="EP8" s="3">
        <f>EL8*EP3</f>
        <v>16</v>
      </c>
      <c r="EQ8" s="3">
        <f>EM8*EQ3</f>
        <v>15</v>
      </c>
      <c r="ER8" s="120">
        <f t="shared" si="41"/>
        <v>63</v>
      </c>
      <c r="ES8" s="23">
        <f t="shared" si="42"/>
        <v>137</v>
      </c>
      <c r="ET8" s="186">
        <v>16</v>
      </c>
      <c r="EU8" s="186">
        <v>17</v>
      </c>
      <c r="EV8" s="186">
        <v>17</v>
      </c>
      <c r="EW8" s="185">
        <f t="shared" si="43"/>
        <v>50</v>
      </c>
      <c r="EX8" s="3">
        <f>ET8*EX3</f>
        <v>64</v>
      </c>
      <c r="EY8" s="3">
        <f>EU8*EY3</f>
        <v>68</v>
      </c>
      <c r="EZ8" s="3">
        <f>EV8*EZ3</f>
        <v>17</v>
      </c>
      <c r="FA8" s="121">
        <f t="shared" si="44"/>
        <v>149</v>
      </c>
      <c r="FB8" s="186">
        <v>17</v>
      </c>
      <c r="FC8" s="186">
        <v>17</v>
      </c>
      <c r="FD8" s="186">
        <v>17</v>
      </c>
      <c r="FE8" s="183">
        <f t="shared" si="45"/>
        <v>51</v>
      </c>
      <c r="FF8" s="3">
        <f>FB8*FF3</f>
        <v>68</v>
      </c>
      <c r="FG8" s="3">
        <f>FC8*FG3</f>
        <v>68</v>
      </c>
      <c r="FH8" s="3">
        <f>FD8*FH3</f>
        <v>17</v>
      </c>
      <c r="FI8" s="121">
        <f t="shared" si="46"/>
        <v>153</v>
      </c>
      <c r="FJ8" s="23">
        <f t="shared" si="47"/>
        <v>302</v>
      </c>
      <c r="FK8" s="186">
        <v>13</v>
      </c>
      <c r="FL8" s="186">
        <v>12</v>
      </c>
      <c r="FM8" s="186">
        <v>14</v>
      </c>
      <c r="FN8" s="185">
        <f t="shared" si="48"/>
        <v>39</v>
      </c>
      <c r="FO8" s="3">
        <f>FK8*FO3</f>
        <v>39</v>
      </c>
      <c r="FP8" s="3">
        <f>FL8*FP3</f>
        <v>36</v>
      </c>
      <c r="FQ8" s="3">
        <f>FM8*FQ3</f>
        <v>14</v>
      </c>
      <c r="FR8" s="121">
        <f t="shared" si="49"/>
        <v>89</v>
      </c>
      <c r="FS8" s="186">
        <v>17</v>
      </c>
      <c r="FT8" s="186">
        <v>17</v>
      </c>
      <c r="FU8" s="186">
        <v>17</v>
      </c>
      <c r="FV8" s="185">
        <f t="shared" si="50"/>
        <v>51</v>
      </c>
      <c r="FW8" s="193">
        <f>FS8*FW3</f>
        <v>17</v>
      </c>
      <c r="FX8" s="193">
        <f>FT8*FX3</f>
        <v>17</v>
      </c>
      <c r="FY8" s="193">
        <f>FU8*FY3</f>
        <v>17</v>
      </c>
      <c r="FZ8" s="121">
        <f t="shared" si="51"/>
        <v>51</v>
      </c>
      <c r="GA8" s="186">
        <v>19</v>
      </c>
      <c r="GB8" s="139">
        <v>0</v>
      </c>
      <c r="GC8" s="139">
        <v>0</v>
      </c>
      <c r="GD8" s="187">
        <v>18</v>
      </c>
      <c r="GE8" s="185">
        <f t="shared" si="52"/>
        <v>37</v>
      </c>
      <c r="GF8" s="3">
        <f>GA8*GF3</f>
        <v>38</v>
      </c>
      <c r="GG8" s="140">
        <f>GB8*GG3</f>
        <v>0</v>
      </c>
      <c r="GH8" s="105">
        <f>GC8*GH3</f>
        <v>0</v>
      </c>
      <c r="GI8" s="3">
        <f>GD8*GI3</f>
        <v>18</v>
      </c>
      <c r="GJ8" s="121">
        <f t="shared" si="53"/>
        <v>56</v>
      </c>
      <c r="GK8" s="29">
        <f t="shared" si="54"/>
        <v>635</v>
      </c>
      <c r="GL8" s="38">
        <v>0</v>
      </c>
      <c r="GM8" s="122">
        <f t="shared" si="55"/>
        <v>635</v>
      </c>
      <c r="GN8" s="118">
        <f t="shared" si="56"/>
        <v>1517</v>
      </c>
      <c r="GO8" s="6">
        <v>3</v>
      </c>
      <c r="GP8" s="28">
        <f>GN8/1950*100</f>
        <v>77.794871794871796</v>
      </c>
      <c r="GQ8" s="17" t="s">
        <v>65</v>
      </c>
      <c r="GR8">
        <v>77.790000000000006</v>
      </c>
    </row>
    <row r="9" spans="1:201">
      <c r="A9" s="6">
        <v>4</v>
      </c>
      <c r="B9" s="31">
        <f t="shared" si="0"/>
        <v>853</v>
      </c>
      <c r="C9" s="17" t="s">
        <v>94</v>
      </c>
      <c r="D9" s="186">
        <v>11</v>
      </c>
      <c r="E9" s="186">
        <v>11</v>
      </c>
      <c r="F9" s="186">
        <v>11</v>
      </c>
      <c r="G9" s="181">
        <f t="shared" si="1"/>
        <v>33</v>
      </c>
      <c r="H9" s="3">
        <f>D9*H3</f>
        <v>22</v>
      </c>
      <c r="I9" s="3">
        <f>E9*I3</f>
        <v>11</v>
      </c>
      <c r="J9" s="3">
        <f>F9*J3</f>
        <v>11</v>
      </c>
      <c r="K9" s="119">
        <f t="shared" si="2"/>
        <v>44</v>
      </c>
      <c r="L9" s="186">
        <v>10</v>
      </c>
      <c r="M9" s="186">
        <v>9</v>
      </c>
      <c r="N9" s="186">
        <v>9</v>
      </c>
      <c r="O9" s="183">
        <f t="shared" si="3"/>
        <v>28</v>
      </c>
      <c r="P9" s="3">
        <f>L9*P3</f>
        <v>20</v>
      </c>
      <c r="Q9" s="3">
        <f>M9*Q3</f>
        <v>9</v>
      </c>
      <c r="R9" s="3">
        <f>N9*R3</f>
        <v>9</v>
      </c>
      <c r="S9" s="120">
        <f t="shared" si="4"/>
        <v>38</v>
      </c>
      <c r="T9" s="23">
        <f t="shared" si="5"/>
        <v>82</v>
      </c>
      <c r="U9" s="186">
        <v>13</v>
      </c>
      <c r="V9" s="186">
        <v>12</v>
      </c>
      <c r="W9" s="186">
        <v>12</v>
      </c>
      <c r="X9" s="185">
        <f t="shared" si="6"/>
        <v>37</v>
      </c>
      <c r="Y9" s="3">
        <f>U9*Y3</f>
        <v>52</v>
      </c>
      <c r="Z9" s="3">
        <f>V9*Z3</f>
        <v>48</v>
      </c>
      <c r="AA9" s="3">
        <f>W9*AA3</f>
        <v>12</v>
      </c>
      <c r="AB9" s="121">
        <f t="shared" si="7"/>
        <v>112</v>
      </c>
      <c r="AC9" s="186">
        <v>11</v>
      </c>
      <c r="AD9" s="186">
        <v>12</v>
      </c>
      <c r="AE9" s="186">
        <v>12</v>
      </c>
      <c r="AF9" s="183">
        <f t="shared" si="8"/>
        <v>35</v>
      </c>
      <c r="AG9" s="3">
        <f>AC9*AG3</f>
        <v>44</v>
      </c>
      <c r="AH9" s="3">
        <f>AD9*AH3</f>
        <v>48</v>
      </c>
      <c r="AI9" s="3">
        <f>AE9*AI3</f>
        <v>12</v>
      </c>
      <c r="AJ9" s="121">
        <f t="shared" si="9"/>
        <v>104</v>
      </c>
      <c r="AK9" s="23">
        <f t="shared" si="10"/>
        <v>216</v>
      </c>
      <c r="AL9" s="186">
        <v>8</v>
      </c>
      <c r="AM9" s="186">
        <v>8</v>
      </c>
      <c r="AN9" s="186">
        <v>8</v>
      </c>
      <c r="AO9" s="185">
        <f t="shared" si="11"/>
        <v>24</v>
      </c>
      <c r="AP9" s="3">
        <f>AL9*AP3</f>
        <v>24</v>
      </c>
      <c r="AQ9" s="3">
        <f>AM9*AQ3</f>
        <v>24</v>
      </c>
      <c r="AR9" s="3">
        <f>AN9*AR3</f>
        <v>8</v>
      </c>
      <c r="AS9" s="121">
        <f t="shared" si="12"/>
        <v>56</v>
      </c>
      <c r="AT9" s="186">
        <v>11</v>
      </c>
      <c r="AU9" s="186">
        <v>11</v>
      </c>
      <c r="AV9" s="186">
        <v>10</v>
      </c>
      <c r="AW9" s="185">
        <f t="shared" si="13"/>
        <v>32</v>
      </c>
      <c r="AX9" s="236">
        <f>AT9*AX3</f>
        <v>11</v>
      </c>
      <c r="AY9" s="236">
        <f>AU9*AY3</f>
        <v>11</v>
      </c>
      <c r="AZ9" s="236">
        <f>AV9*AZ3</f>
        <v>10</v>
      </c>
      <c r="BA9" s="121">
        <f t="shared" si="14"/>
        <v>32</v>
      </c>
      <c r="BB9" s="186">
        <v>9</v>
      </c>
      <c r="BC9" s="139">
        <v>0</v>
      </c>
      <c r="BD9" s="139">
        <v>0</v>
      </c>
      <c r="BE9" s="187">
        <v>9</v>
      </c>
      <c r="BF9" s="185">
        <f t="shared" si="15"/>
        <v>18</v>
      </c>
      <c r="BG9" s="3">
        <f>BB9*BG3</f>
        <v>18</v>
      </c>
      <c r="BH9" s="140">
        <f>BC9*BH3</f>
        <v>0</v>
      </c>
      <c r="BI9" s="105">
        <f>BD9*BI3</f>
        <v>0</v>
      </c>
      <c r="BJ9" s="3">
        <f>BE9*BJ3</f>
        <v>9</v>
      </c>
      <c r="BK9" s="121">
        <f t="shared" si="16"/>
        <v>27</v>
      </c>
      <c r="BL9" s="29">
        <f t="shared" si="17"/>
        <v>413</v>
      </c>
      <c r="BM9" s="38">
        <v>0</v>
      </c>
      <c r="BN9" s="122">
        <f t="shared" si="18"/>
        <v>413</v>
      </c>
      <c r="BO9" s="6">
        <v>4</v>
      </c>
      <c r="BP9" s="186">
        <v>10</v>
      </c>
      <c r="BQ9" s="186">
        <v>11</v>
      </c>
      <c r="BR9" s="186">
        <v>11</v>
      </c>
      <c r="BS9" s="181">
        <f t="shared" si="19"/>
        <v>32</v>
      </c>
      <c r="BT9" s="3">
        <f>BP9*BT3</f>
        <v>20</v>
      </c>
      <c r="BU9" s="3">
        <f>BQ9*BU3</f>
        <v>11</v>
      </c>
      <c r="BV9" s="3">
        <f>BR9*BV3</f>
        <v>11</v>
      </c>
      <c r="BW9" s="119">
        <f t="shared" si="20"/>
        <v>42</v>
      </c>
      <c r="BX9" s="186">
        <v>11</v>
      </c>
      <c r="BY9" s="186">
        <v>10</v>
      </c>
      <c r="BZ9" s="186">
        <v>10</v>
      </c>
      <c r="CA9" s="183">
        <f t="shared" si="21"/>
        <v>31</v>
      </c>
      <c r="CB9" s="3">
        <f>BX9*CB3</f>
        <v>22</v>
      </c>
      <c r="CC9" s="3">
        <f>BY9*CC3</f>
        <v>10</v>
      </c>
      <c r="CD9" s="3">
        <f>BZ9*CD3</f>
        <v>10</v>
      </c>
      <c r="CE9" s="120">
        <f t="shared" si="22"/>
        <v>42</v>
      </c>
      <c r="CF9" s="23">
        <f t="shared" si="23"/>
        <v>84</v>
      </c>
      <c r="CG9" s="186">
        <v>14</v>
      </c>
      <c r="CH9" s="186">
        <v>13</v>
      </c>
      <c r="CI9" s="186">
        <v>13</v>
      </c>
      <c r="CJ9" s="185">
        <f t="shared" si="24"/>
        <v>40</v>
      </c>
      <c r="CK9" s="3">
        <f>CG9*CK3</f>
        <v>56</v>
      </c>
      <c r="CL9" s="3">
        <f>CH9*CL3</f>
        <v>52</v>
      </c>
      <c r="CM9" s="3">
        <f>CI9*CM3</f>
        <v>13</v>
      </c>
      <c r="CN9" s="121">
        <f t="shared" si="25"/>
        <v>121</v>
      </c>
      <c r="CO9" s="186">
        <v>12</v>
      </c>
      <c r="CP9" s="186">
        <v>11</v>
      </c>
      <c r="CQ9" s="186">
        <v>12</v>
      </c>
      <c r="CR9" s="183">
        <f t="shared" si="26"/>
        <v>35</v>
      </c>
      <c r="CS9" s="3">
        <f>CO9*CS3</f>
        <v>48</v>
      </c>
      <c r="CT9" s="3">
        <f>CP9*CT3</f>
        <v>44</v>
      </c>
      <c r="CU9" s="3">
        <f>CQ9*CU3</f>
        <v>12</v>
      </c>
      <c r="CV9" s="121">
        <f t="shared" si="27"/>
        <v>104</v>
      </c>
      <c r="CW9" s="23">
        <f t="shared" si="28"/>
        <v>225</v>
      </c>
      <c r="CX9" s="186">
        <v>9</v>
      </c>
      <c r="CY9" s="186">
        <v>9</v>
      </c>
      <c r="CZ9" s="186">
        <v>8</v>
      </c>
      <c r="DA9" s="185">
        <f t="shared" si="29"/>
        <v>26</v>
      </c>
      <c r="DB9" s="3">
        <f>CX9*DB3</f>
        <v>27</v>
      </c>
      <c r="DC9" s="3">
        <f>CY9*DC3</f>
        <v>27</v>
      </c>
      <c r="DD9" s="3">
        <f>CZ9*DD3</f>
        <v>8</v>
      </c>
      <c r="DE9" s="121">
        <f t="shared" si="30"/>
        <v>62</v>
      </c>
      <c r="DF9" s="186">
        <v>12</v>
      </c>
      <c r="DG9" s="186">
        <v>13</v>
      </c>
      <c r="DH9" s="186">
        <v>11</v>
      </c>
      <c r="DI9" s="185">
        <f t="shared" si="31"/>
        <v>36</v>
      </c>
      <c r="DJ9" s="193">
        <f>DF9*DJ3</f>
        <v>12</v>
      </c>
      <c r="DK9" s="193">
        <f>DG9*DK3</f>
        <v>13</v>
      </c>
      <c r="DL9" s="193">
        <f>DH9*DL3</f>
        <v>11</v>
      </c>
      <c r="DM9" s="121">
        <f t="shared" si="32"/>
        <v>36</v>
      </c>
      <c r="DN9" s="186">
        <v>11</v>
      </c>
      <c r="DO9" s="139">
        <v>0</v>
      </c>
      <c r="DP9" s="105">
        <v>0</v>
      </c>
      <c r="DQ9" s="187">
        <v>11</v>
      </c>
      <c r="DR9" s="185">
        <f t="shared" si="33"/>
        <v>22</v>
      </c>
      <c r="DS9" s="3">
        <f>DN9*DS3</f>
        <v>22</v>
      </c>
      <c r="DT9" s="140">
        <f>DO9*DT3</f>
        <v>0</v>
      </c>
      <c r="DU9" s="105">
        <v>0</v>
      </c>
      <c r="DV9" s="3">
        <f>DQ9*DV3</f>
        <v>11</v>
      </c>
      <c r="DW9" s="121">
        <f t="shared" si="34"/>
        <v>33</v>
      </c>
      <c r="DX9" s="29">
        <f t="shared" si="35"/>
        <v>440</v>
      </c>
      <c r="DY9" s="38">
        <v>0</v>
      </c>
      <c r="DZ9" s="122">
        <f t="shared" si="36"/>
        <v>440</v>
      </c>
      <c r="EA9" s="118">
        <f t="shared" si="37"/>
        <v>853</v>
      </c>
      <c r="EB9" s="123">
        <v>4</v>
      </c>
      <c r="EC9" s="124">
        <v>0</v>
      </c>
      <c r="ED9" s="124">
        <v>0</v>
      </c>
      <c r="EE9" s="124">
        <v>0</v>
      </c>
      <c r="EF9" s="125">
        <f t="shared" si="38"/>
        <v>0</v>
      </c>
      <c r="EG9" s="125">
        <f>EC9*EG3</f>
        <v>0</v>
      </c>
      <c r="EH9" s="125">
        <f>ED9*EH3</f>
        <v>0</v>
      </c>
      <c r="EI9" s="125">
        <f>EE9*EI3</f>
        <v>0</v>
      </c>
      <c r="EJ9" s="125">
        <f t="shared" si="39"/>
        <v>0</v>
      </c>
      <c r="EK9" s="124">
        <v>0</v>
      </c>
      <c r="EL9" s="124">
        <v>0</v>
      </c>
      <c r="EM9" s="124">
        <v>0</v>
      </c>
      <c r="EN9" s="126">
        <f t="shared" si="40"/>
        <v>0</v>
      </c>
      <c r="EO9" s="125">
        <f>EK9*EO3</f>
        <v>0</v>
      </c>
      <c r="EP9" s="125">
        <f>EL9*EP3</f>
        <v>0</v>
      </c>
      <c r="EQ9" s="125">
        <f>EM9*EQ3</f>
        <v>0</v>
      </c>
      <c r="ER9" s="126">
        <f t="shared" si="41"/>
        <v>0</v>
      </c>
      <c r="ES9" s="127">
        <f t="shared" si="42"/>
        <v>0</v>
      </c>
      <c r="ET9" s="124">
        <v>0</v>
      </c>
      <c r="EU9" s="124">
        <v>0</v>
      </c>
      <c r="EV9" s="124">
        <v>0</v>
      </c>
      <c r="EW9" s="128">
        <f t="shared" si="43"/>
        <v>0</v>
      </c>
      <c r="EX9" s="125">
        <f>ET9*EX3</f>
        <v>0</v>
      </c>
      <c r="EY9" s="125">
        <f>EU9*EY3</f>
        <v>0</v>
      </c>
      <c r="EZ9" s="125">
        <f>EV9*EZ3</f>
        <v>0</v>
      </c>
      <c r="FA9" s="128">
        <f t="shared" si="44"/>
        <v>0</v>
      </c>
      <c r="FB9" s="124">
        <v>0</v>
      </c>
      <c r="FC9" s="124">
        <v>0</v>
      </c>
      <c r="FD9" s="124">
        <v>0</v>
      </c>
      <c r="FE9" s="126">
        <f t="shared" si="45"/>
        <v>0</v>
      </c>
      <c r="FF9" s="125">
        <f>FB9*FF3</f>
        <v>0</v>
      </c>
      <c r="FG9" s="125">
        <f>FC9*FG3</f>
        <v>0</v>
      </c>
      <c r="FH9" s="125">
        <f>FD9*FH3</f>
        <v>0</v>
      </c>
      <c r="FI9" s="128">
        <f t="shared" si="46"/>
        <v>0</v>
      </c>
      <c r="FJ9" s="127">
        <f t="shared" si="47"/>
        <v>0</v>
      </c>
      <c r="FK9" s="124">
        <v>0</v>
      </c>
      <c r="FL9" s="124">
        <v>0</v>
      </c>
      <c r="FM9" s="124">
        <v>0</v>
      </c>
      <c r="FN9" s="128">
        <f t="shared" si="48"/>
        <v>0</v>
      </c>
      <c r="FO9" s="125">
        <f>FK9*FO3</f>
        <v>0</v>
      </c>
      <c r="FP9" s="125">
        <f>FL9*FP3</f>
        <v>0</v>
      </c>
      <c r="FQ9" s="125">
        <f>FM9*FQ3</f>
        <v>0</v>
      </c>
      <c r="FR9" s="128">
        <f t="shared" si="49"/>
        <v>0</v>
      </c>
      <c r="FS9" s="124">
        <v>0</v>
      </c>
      <c r="FT9" s="124">
        <v>0</v>
      </c>
      <c r="FU9" s="124">
        <v>0</v>
      </c>
      <c r="FV9" s="128">
        <f t="shared" si="50"/>
        <v>0</v>
      </c>
      <c r="FW9" s="129">
        <f>FS9*FW3</f>
        <v>0</v>
      </c>
      <c r="FX9" s="129">
        <f>FT9*FX3</f>
        <v>0</v>
      </c>
      <c r="FY9" s="129">
        <f>FU9*FY3</f>
        <v>0</v>
      </c>
      <c r="FZ9" s="128">
        <f t="shared" si="51"/>
        <v>0</v>
      </c>
      <c r="GA9" s="124">
        <v>0</v>
      </c>
      <c r="GB9" s="124">
        <v>0</v>
      </c>
      <c r="GC9" s="124">
        <v>0</v>
      </c>
      <c r="GD9" s="124">
        <v>0</v>
      </c>
      <c r="GE9" s="128">
        <f t="shared" si="52"/>
        <v>0</v>
      </c>
      <c r="GF9" s="125">
        <f>GA9*GF3</f>
        <v>0</v>
      </c>
      <c r="GG9" s="141">
        <f>GB9*GG3</f>
        <v>0</v>
      </c>
      <c r="GH9" s="125">
        <f>GC9*GH3</f>
        <v>0</v>
      </c>
      <c r="GI9" s="125">
        <f>GD9*GI3</f>
        <v>0</v>
      </c>
      <c r="GJ9" s="128">
        <f t="shared" si="53"/>
        <v>0</v>
      </c>
      <c r="GK9" s="130">
        <f t="shared" si="54"/>
        <v>0</v>
      </c>
      <c r="GL9" s="131">
        <v>0</v>
      </c>
      <c r="GM9" s="132">
        <f t="shared" si="55"/>
        <v>0</v>
      </c>
      <c r="GN9" s="118">
        <f t="shared" si="56"/>
        <v>853</v>
      </c>
      <c r="GO9" s="6">
        <v>4</v>
      </c>
      <c r="GP9" s="28">
        <f>GN9/1170*100</f>
        <v>72.905982905982896</v>
      </c>
      <c r="GQ9" s="17" t="s">
        <v>94</v>
      </c>
      <c r="GR9">
        <v>72.91</v>
      </c>
      <c r="GS9" s="211" t="e">
        <f>#REF!/1170*100</f>
        <v>#REF!</v>
      </c>
    </row>
    <row r="10" spans="1:201">
      <c r="EB10" s="104"/>
    </row>
    <row r="11" spans="1:201" ht="13.5" thickBot="1">
      <c r="C11" s="142"/>
      <c r="D11" s="371" t="s">
        <v>58</v>
      </c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V11" s="371" t="s">
        <v>27</v>
      </c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N11" s="20"/>
      <c r="AO11" s="306" t="s">
        <v>92</v>
      </c>
      <c r="AP11" s="306"/>
      <c r="AQ11" s="306"/>
      <c r="AR11" s="306"/>
      <c r="AS11" s="306"/>
      <c r="AT11" s="306"/>
      <c r="AU11" s="306"/>
      <c r="AV11" s="306"/>
      <c r="AW11" s="306"/>
      <c r="AX11" s="3"/>
      <c r="AY11" s="311" t="s">
        <v>28</v>
      </c>
      <c r="AZ11" s="311"/>
      <c r="BA11" s="311"/>
      <c r="BB11" s="311"/>
      <c r="BC11" s="311"/>
      <c r="BD11" s="311"/>
      <c r="BE11" s="311"/>
      <c r="BF11" s="311"/>
      <c r="BG11" s="311"/>
      <c r="BH11" s="17"/>
      <c r="BI11" s="312" t="s">
        <v>29</v>
      </c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"/>
      <c r="BU11" s="311" t="s">
        <v>58</v>
      </c>
      <c r="BV11" s="311"/>
      <c r="BW11" s="311"/>
      <c r="BX11" s="311"/>
      <c r="BY11" s="311"/>
      <c r="BZ11" s="311"/>
      <c r="CA11" s="311"/>
      <c r="CB11" s="311"/>
      <c r="CC11" s="311"/>
      <c r="CD11" s="17"/>
      <c r="CE11" s="312" t="s">
        <v>27</v>
      </c>
      <c r="CF11" s="312"/>
      <c r="CG11" s="312"/>
      <c r="CH11" s="312"/>
      <c r="CI11" s="312"/>
      <c r="CJ11" s="312"/>
      <c r="CK11" s="312"/>
      <c r="CL11" s="312"/>
      <c r="CM11" s="312"/>
      <c r="CN11" s="20"/>
      <c r="CO11" s="315" t="s">
        <v>32</v>
      </c>
      <c r="CP11" s="315"/>
      <c r="CQ11" s="315"/>
      <c r="CR11" s="315"/>
      <c r="CS11" s="315"/>
      <c r="CT11" s="17"/>
      <c r="CU11" s="319" t="s">
        <v>135</v>
      </c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45" t="s">
        <v>127</v>
      </c>
      <c r="DL11" s="345"/>
      <c r="DM11" s="345"/>
      <c r="DN11" s="345"/>
      <c r="EB11" s="103"/>
      <c r="EC11" s="3"/>
    </row>
    <row r="12" spans="1:201">
      <c r="D12" s="307" t="s">
        <v>114</v>
      </c>
      <c r="E12" s="307"/>
      <c r="F12" s="307"/>
      <c r="G12" s="307"/>
      <c r="H12" s="307"/>
      <c r="I12" s="307"/>
      <c r="J12" s="307"/>
      <c r="K12" s="307"/>
      <c r="M12" s="307" t="s">
        <v>113</v>
      </c>
      <c r="N12" s="307"/>
      <c r="O12" s="307"/>
      <c r="P12" s="307"/>
      <c r="Q12" s="307"/>
      <c r="R12" s="307"/>
      <c r="S12" s="307"/>
      <c r="T12" s="307"/>
      <c r="V12" s="307" t="s">
        <v>115</v>
      </c>
      <c r="W12" s="307"/>
      <c r="X12" s="307"/>
      <c r="Y12" s="307"/>
      <c r="Z12" s="307"/>
      <c r="AA12" s="307"/>
      <c r="AB12" s="307"/>
      <c r="AC12" s="307"/>
      <c r="AE12" s="307" t="s">
        <v>116</v>
      </c>
      <c r="AF12" s="307"/>
      <c r="AG12" s="307"/>
      <c r="AH12" s="307"/>
      <c r="AI12" s="307"/>
      <c r="AJ12" s="307"/>
      <c r="AK12" s="307"/>
      <c r="AL12" s="307"/>
      <c r="AN12" s="20"/>
      <c r="AO12" s="307" t="s">
        <v>117</v>
      </c>
      <c r="AP12" s="307"/>
      <c r="AQ12" s="307"/>
      <c r="AR12" s="307"/>
      <c r="AS12" s="307"/>
      <c r="AT12" s="307"/>
      <c r="AU12" s="307"/>
      <c r="AV12" s="307"/>
      <c r="AW12" s="307"/>
      <c r="AY12" s="302" t="s">
        <v>97</v>
      </c>
      <c r="AZ12" s="302"/>
      <c r="BA12" s="302"/>
      <c r="BB12" s="302"/>
      <c r="BC12" s="302"/>
      <c r="BD12" s="302"/>
      <c r="BE12" s="302"/>
      <c r="BF12" s="302"/>
      <c r="BG12" s="302"/>
      <c r="BH12" s="17"/>
      <c r="BI12" s="307" t="s">
        <v>118</v>
      </c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"/>
      <c r="BU12" s="313" t="s">
        <v>30</v>
      </c>
      <c r="BV12" s="313"/>
      <c r="BW12" s="313"/>
      <c r="BX12" s="313"/>
      <c r="BY12" s="313"/>
      <c r="BZ12" s="313"/>
      <c r="CA12" s="313"/>
      <c r="CB12" s="313"/>
      <c r="CC12" s="313"/>
      <c r="CD12" s="17"/>
      <c r="CE12" s="314" t="s">
        <v>30</v>
      </c>
      <c r="CF12" s="314"/>
      <c r="CG12" s="314"/>
      <c r="CH12" s="314"/>
      <c r="CI12" s="314"/>
      <c r="CJ12" s="314"/>
      <c r="CK12" s="314"/>
      <c r="CL12" s="314"/>
      <c r="CM12" s="314"/>
      <c r="CN12" s="20"/>
      <c r="CO12" s="20"/>
      <c r="CP12" s="20"/>
      <c r="CQ12" s="17"/>
      <c r="CR12" s="17"/>
      <c r="CS12" s="17"/>
      <c r="CT12" s="17"/>
      <c r="CU12" s="346" t="s">
        <v>122</v>
      </c>
      <c r="CV12" s="347"/>
      <c r="CW12" s="347"/>
      <c r="CX12" s="347"/>
      <c r="CY12" s="348" t="s">
        <v>123</v>
      </c>
      <c r="CZ12" s="349"/>
      <c r="DA12" s="349"/>
      <c r="DB12" s="349"/>
      <c r="DC12" s="350" t="s">
        <v>124</v>
      </c>
      <c r="DD12" s="350"/>
      <c r="DE12" s="350"/>
      <c r="DF12" s="350"/>
      <c r="DG12" s="349" t="s">
        <v>125</v>
      </c>
      <c r="DH12" s="349"/>
      <c r="DI12" s="349"/>
      <c r="DJ12" s="354"/>
      <c r="DK12" s="352" t="s">
        <v>126</v>
      </c>
      <c r="DL12" s="350"/>
      <c r="DM12" s="350"/>
      <c r="DN12" s="353"/>
      <c r="EB12" s="103"/>
      <c r="EC12" s="3"/>
    </row>
    <row r="13" spans="1:201">
      <c r="D13" s="369" t="s">
        <v>25</v>
      </c>
      <c r="E13" s="369"/>
      <c r="F13" s="369"/>
      <c r="G13" s="369"/>
      <c r="H13" s="134" t="s">
        <v>26</v>
      </c>
      <c r="I13" s="98"/>
      <c r="J13" s="98"/>
      <c r="K13" s="135"/>
      <c r="M13" s="369" t="s">
        <v>25</v>
      </c>
      <c r="N13" s="369"/>
      <c r="O13" s="369"/>
      <c r="P13" s="369"/>
      <c r="Q13" s="134" t="s">
        <v>26</v>
      </c>
      <c r="R13" s="98"/>
      <c r="S13" s="98"/>
      <c r="T13" s="135"/>
      <c r="V13" s="369" t="s">
        <v>25</v>
      </c>
      <c r="W13" s="369"/>
      <c r="X13" s="369"/>
      <c r="Y13" s="369"/>
      <c r="Z13" s="134" t="s">
        <v>26</v>
      </c>
      <c r="AA13" s="98"/>
      <c r="AB13" s="98"/>
      <c r="AC13" s="135"/>
      <c r="AE13" s="369" t="s">
        <v>25</v>
      </c>
      <c r="AF13" s="369"/>
      <c r="AG13" s="369"/>
      <c r="AH13" s="369"/>
      <c r="AI13" s="134" t="s">
        <v>26</v>
      </c>
      <c r="AJ13" s="98"/>
      <c r="AK13" s="98"/>
      <c r="AL13" s="135"/>
      <c r="AO13" s="369" t="s">
        <v>25</v>
      </c>
      <c r="AP13" s="369"/>
      <c r="AQ13" s="369"/>
      <c r="AR13" s="369"/>
      <c r="AT13" s="310" t="s">
        <v>26</v>
      </c>
      <c r="AU13" s="310"/>
      <c r="AV13" s="310"/>
      <c r="AW13" s="310"/>
      <c r="AY13" s="369" t="s">
        <v>25</v>
      </c>
      <c r="AZ13" s="369"/>
      <c r="BA13" s="369"/>
      <c r="BB13" s="369"/>
      <c r="BD13" s="310" t="s">
        <v>26</v>
      </c>
      <c r="BE13" s="310"/>
      <c r="BF13" s="310"/>
      <c r="BG13" s="310"/>
      <c r="BI13" s="369" t="s">
        <v>25</v>
      </c>
      <c r="BJ13" s="369"/>
      <c r="BK13" s="369"/>
      <c r="BL13" s="369"/>
      <c r="BM13" s="369"/>
      <c r="BO13" s="310" t="s">
        <v>26</v>
      </c>
      <c r="BP13" s="310"/>
      <c r="BQ13" s="310"/>
      <c r="BR13" s="310"/>
      <c r="BS13" s="310"/>
      <c r="BU13" s="369" t="s">
        <v>25</v>
      </c>
      <c r="BV13" s="369"/>
      <c r="BW13" s="369"/>
      <c r="BX13" s="369"/>
      <c r="BZ13" s="310" t="s">
        <v>26</v>
      </c>
      <c r="CA13" s="310"/>
      <c r="CB13" s="310"/>
      <c r="CC13" s="310"/>
      <c r="CE13" s="369" t="s">
        <v>25</v>
      </c>
      <c r="CF13" s="369"/>
      <c r="CG13" s="369"/>
      <c r="CH13" s="369"/>
      <c r="CJ13" s="310" t="s">
        <v>26</v>
      </c>
      <c r="CK13" s="310"/>
      <c r="CL13" s="310"/>
      <c r="CM13" s="310"/>
      <c r="CO13" s="59">
        <v>1</v>
      </c>
      <c r="CP13" s="104"/>
      <c r="CQ13" s="60" t="s">
        <v>31</v>
      </c>
      <c r="CR13" s="104"/>
      <c r="CS13" s="102">
        <v>3</v>
      </c>
      <c r="CU13" s="355" t="s">
        <v>114</v>
      </c>
      <c r="CV13" s="356"/>
      <c r="CW13" s="356"/>
      <c r="CX13" s="356"/>
      <c r="CY13" s="382" t="s">
        <v>95</v>
      </c>
      <c r="CZ13" s="324"/>
      <c r="DA13" s="324"/>
      <c r="DB13" s="270">
        <v>103</v>
      </c>
      <c r="DC13" s="324" t="s">
        <v>65</v>
      </c>
      <c r="DD13" s="324"/>
      <c r="DE13" s="324"/>
      <c r="DF13" s="254">
        <v>100</v>
      </c>
      <c r="DG13" s="286" t="s">
        <v>128</v>
      </c>
      <c r="DH13" s="286"/>
      <c r="DI13" s="286"/>
      <c r="DJ13" s="249">
        <v>99</v>
      </c>
      <c r="DK13" s="332" t="s">
        <v>94</v>
      </c>
      <c r="DL13" s="332"/>
      <c r="DM13" s="332"/>
      <c r="DN13" s="249">
        <v>86</v>
      </c>
      <c r="EB13" s="104"/>
    </row>
    <row r="14" spans="1:201">
      <c r="D14" s="136" t="s">
        <v>2</v>
      </c>
      <c r="E14" s="136" t="s">
        <v>3</v>
      </c>
      <c r="F14" s="136" t="s">
        <v>8</v>
      </c>
      <c r="G14" s="137" t="s">
        <v>4</v>
      </c>
      <c r="H14" s="137" t="s">
        <v>2</v>
      </c>
      <c r="I14" s="136" t="s">
        <v>3</v>
      </c>
      <c r="J14" s="136" t="s">
        <v>8</v>
      </c>
      <c r="K14" s="137" t="s">
        <v>4</v>
      </c>
      <c r="L14" s="136"/>
      <c r="M14" s="136" t="s">
        <v>2</v>
      </c>
      <c r="N14" s="136" t="s">
        <v>3</v>
      </c>
      <c r="O14" s="136" t="s">
        <v>8</v>
      </c>
      <c r="P14" s="137" t="s">
        <v>4</v>
      </c>
      <c r="Q14" s="137" t="s">
        <v>2</v>
      </c>
      <c r="R14" s="136" t="s">
        <v>3</v>
      </c>
      <c r="S14" s="136" t="s">
        <v>8</v>
      </c>
      <c r="T14" s="137" t="s">
        <v>4</v>
      </c>
      <c r="V14" s="6" t="s">
        <v>5</v>
      </c>
      <c r="W14" s="6" t="s">
        <v>6</v>
      </c>
      <c r="X14" s="6" t="s">
        <v>8</v>
      </c>
      <c r="Y14" s="12" t="s">
        <v>4</v>
      </c>
      <c r="Z14" s="6" t="s">
        <v>5</v>
      </c>
      <c r="AA14" s="6" t="s">
        <v>6</v>
      </c>
      <c r="AB14" s="6" t="s">
        <v>8</v>
      </c>
      <c r="AC14" s="12" t="s">
        <v>4</v>
      </c>
      <c r="AE14" s="6" t="s">
        <v>5</v>
      </c>
      <c r="AF14" s="6" t="s">
        <v>6</v>
      </c>
      <c r="AG14" s="6" t="s">
        <v>8</v>
      </c>
      <c r="AH14" s="12" t="s">
        <v>4</v>
      </c>
      <c r="AI14" s="6" t="s">
        <v>5</v>
      </c>
      <c r="AJ14" s="6" t="s">
        <v>6</v>
      </c>
      <c r="AK14" s="6" t="s">
        <v>8</v>
      </c>
      <c r="AL14" s="12" t="s">
        <v>4</v>
      </c>
      <c r="AO14" s="7" t="s">
        <v>7</v>
      </c>
      <c r="AP14" s="7" t="s">
        <v>91</v>
      </c>
      <c r="AQ14" s="7" t="s">
        <v>8</v>
      </c>
      <c r="AR14" s="32" t="s">
        <v>4</v>
      </c>
      <c r="AT14" s="6" t="s">
        <v>7</v>
      </c>
      <c r="AU14" s="6" t="s">
        <v>91</v>
      </c>
      <c r="AV14" s="6" t="s">
        <v>8</v>
      </c>
      <c r="AW14" s="12" t="s">
        <v>4</v>
      </c>
      <c r="AY14" s="7" t="s">
        <v>15</v>
      </c>
      <c r="AZ14" s="7" t="s">
        <v>16</v>
      </c>
      <c r="BA14" s="7" t="s">
        <v>8</v>
      </c>
      <c r="BB14" s="32" t="s">
        <v>4</v>
      </c>
      <c r="BD14" s="6" t="s">
        <v>15</v>
      </c>
      <c r="BE14" s="6" t="s">
        <v>16</v>
      </c>
      <c r="BF14" s="6" t="s">
        <v>8</v>
      </c>
      <c r="BG14" s="12" t="s">
        <v>4</v>
      </c>
      <c r="BI14" s="7" t="s">
        <v>2</v>
      </c>
      <c r="BJ14" s="7" t="s">
        <v>3</v>
      </c>
      <c r="BK14" s="7" t="s">
        <v>17</v>
      </c>
      <c r="BL14" s="7" t="s">
        <v>8</v>
      </c>
      <c r="BM14" s="32" t="s">
        <v>4</v>
      </c>
      <c r="BO14" s="6" t="s">
        <v>2</v>
      </c>
      <c r="BP14" s="6" t="s">
        <v>3</v>
      </c>
      <c r="BQ14" s="6" t="s">
        <v>17</v>
      </c>
      <c r="BR14" s="6" t="s">
        <v>8</v>
      </c>
      <c r="BS14" s="12" t="s">
        <v>4</v>
      </c>
      <c r="BU14" s="7" t="s">
        <v>2</v>
      </c>
      <c r="BV14" s="7" t="s">
        <v>3</v>
      </c>
      <c r="BW14" s="7" t="s">
        <v>8</v>
      </c>
      <c r="BX14" s="32" t="s">
        <v>4</v>
      </c>
      <c r="BZ14" s="7" t="s">
        <v>2</v>
      </c>
      <c r="CA14" s="7" t="s">
        <v>3</v>
      </c>
      <c r="CB14" s="7" t="s">
        <v>8</v>
      </c>
      <c r="CC14" s="32" t="s">
        <v>4</v>
      </c>
      <c r="CE14" s="7" t="s">
        <v>5</v>
      </c>
      <c r="CF14" s="7" t="s">
        <v>6</v>
      </c>
      <c r="CG14" s="7" t="s">
        <v>8</v>
      </c>
      <c r="CH14" s="32" t="s">
        <v>4</v>
      </c>
      <c r="CJ14" s="6" t="s">
        <v>5</v>
      </c>
      <c r="CK14" s="6" t="s">
        <v>6</v>
      </c>
      <c r="CL14" s="6" t="s">
        <v>8</v>
      </c>
      <c r="CM14" s="12" t="s">
        <v>4</v>
      </c>
      <c r="CU14" s="355" t="s">
        <v>113</v>
      </c>
      <c r="CV14" s="356"/>
      <c r="CW14" s="356"/>
      <c r="CX14" s="356"/>
      <c r="CY14" s="285" t="s">
        <v>128</v>
      </c>
      <c r="CZ14" s="286"/>
      <c r="DA14" s="286"/>
      <c r="DB14" s="270">
        <v>106</v>
      </c>
      <c r="DC14" s="324" t="s">
        <v>95</v>
      </c>
      <c r="DD14" s="324"/>
      <c r="DE14" s="324"/>
      <c r="DF14" s="254">
        <v>106</v>
      </c>
      <c r="DG14" s="324" t="s">
        <v>65</v>
      </c>
      <c r="DH14" s="324"/>
      <c r="DI14" s="324"/>
      <c r="DJ14" s="249">
        <v>88</v>
      </c>
      <c r="DK14" s="332" t="s">
        <v>94</v>
      </c>
      <c r="DL14" s="332"/>
      <c r="DM14" s="332"/>
      <c r="DN14" s="249">
        <v>80</v>
      </c>
      <c r="EB14" s="104"/>
    </row>
    <row r="15" spans="1:201">
      <c r="C15" s="17" t="s">
        <v>95</v>
      </c>
      <c r="D15">
        <f>H6+BT6</f>
        <v>52</v>
      </c>
      <c r="E15">
        <f t="shared" ref="E15:F15" si="57">I6+BU6</f>
        <v>24</v>
      </c>
      <c r="F15">
        <f t="shared" si="57"/>
        <v>27</v>
      </c>
      <c r="G15" s="33">
        <f t="shared" ref="G15:G18" si="58">D15+E15+F15</f>
        <v>103</v>
      </c>
      <c r="H15">
        <f t="shared" ref="H15:J18" si="59">D15+EG6</f>
        <v>90</v>
      </c>
      <c r="I15">
        <f t="shared" si="59"/>
        <v>42</v>
      </c>
      <c r="J15">
        <f t="shared" si="59"/>
        <v>47</v>
      </c>
      <c r="K15" s="33">
        <f t="shared" ref="K15:K18" si="60">H15+I15+J15</f>
        <v>179</v>
      </c>
      <c r="M15">
        <f t="shared" ref="M15:O18" si="61">P6+CB6</f>
        <v>54</v>
      </c>
      <c r="N15">
        <f t="shared" si="61"/>
        <v>24</v>
      </c>
      <c r="O15">
        <f t="shared" si="61"/>
        <v>28</v>
      </c>
      <c r="P15" s="33">
        <f t="shared" ref="P15:P18" si="62">M15+N15+O15</f>
        <v>106</v>
      </c>
      <c r="Q15">
        <f t="shared" ref="Q15:S18" si="63">M15+EO6</f>
        <v>92</v>
      </c>
      <c r="R15">
        <f t="shared" si="63"/>
        <v>41</v>
      </c>
      <c r="S15">
        <f t="shared" si="63"/>
        <v>47</v>
      </c>
      <c r="T15" s="33">
        <f t="shared" ref="T15:T18" si="64">Q15+R15+S15</f>
        <v>180</v>
      </c>
      <c r="V15">
        <f t="shared" ref="V15:X18" si="65">Y6+CK6</f>
        <v>112</v>
      </c>
      <c r="W15">
        <f t="shared" si="65"/>
        <v>112</v>
      </c>
      <c r="X15">
        <f t="shared" si="65"/>
        <v>28</v>
      </c>
      <c r="Y15" s="33">
        <f t="shared" ref="Y15:Y18" si="66">V15+W15+X15</f>
        <v>252</v>
      </c>
      <c r="Z15">
        <f t="shared" ref="Z15:AB18" si="67">V15+EX6</f>
        <v>188</v>
      </c>
      <c r="AA15">
        <f t="shared" si="67"/>
        <v>184</v>
      </c>
      <c r="AB15">
        <f t="shared" si="67"/>
        <v>47</v>
      </c>
      <c r="AC15" s="33">
        <f t="shared" ref="AC15:AC18" si="68">Z15+AA15+AB15</f>
        <v>419</v>
      </c>
      <c r="AE15">
        <f t="shared" ref="AE15:AG18" si="69">AG6+CS6</f>
        <v>104</v>
      </c>
      <c r="AF15">
        <f t="shared" si="69"/>
        <v>104</v>
      </c>
      <c r="AG15">
        <f t="shared" si="69"/>
        <v>26</v>
      </c>
      <c r="AH15" s="33">
        <f t="shared" ref="AH15:AH18" si="70">AE15+AF15+AG15</f>
        <v>234</v>
      </c>
      <c r="AI15">
        <f t="shared" ref="AI15:AK18" si="71">AE15+FF6</f>
        <v>180</v>
      </c>
      <c r="AJ15">
        <f t="shared" si="71"/>
        <v>180</v>
      </c>
      <c r="AK15">
        <f t="shared" si="71"/>
        <v>45</v>
      </c>
      <c r="AL15" s="33">
        <f t="shared" ref="AL15:AL18" si="72">AI15+AJ15+AK15</f>
        <v>405</v>
      </c>
      <c r="AN15" s="27"/>
      <c r="AO15">
        <f t="shared" ref="AO15:AQ18" si="73">AP6+DB6</f>
        <v>72</v>
      </c>
      <c r="AP15">
        <f t="shared" si="73"/>
        <v>72</v>
      </c>
      <c r="AQ15">
        <f t="shared" si="73"/>
        <v>25</v>
      </c>
      <c r="AR15" s="33">
        <f t="shared" ref="AR15:AR18" si="74">AO15+AP15+AQ15</f>
        <v>169</v>
      </c>
      <c r="AS15" s="27"/>
      <c r="AT15">
        <f t="shared" ref="AT15:AV18" si="75">AO15+FO6</f>
        <v>129</v>
      </c>
      <c r="AU15">
        <f t="shared" si="75"/>
        <v>129</v>
      </c>
      <c r="AV15">
        <f t="shared" si="75"/>
        <v>44</v>
      </c>
      <c r="AW15" s="33">
        <f t="shared" ref="AW15:AW18" si="76">AT15+AU15+AV15</f>
        <v>302</v>
      </c>
      <c r="AY15">
        <f t="shared" ref="AY15:BA18" si="77">AT6+DF6</f>
        <v>26</v>
      </c>
      <c r="AZ15">
        <f t="shared" si="77"/>
        <v>27</v>
      </c>
      <c r="BA15">
        <f t="shared" si="77"/>
        <v>28</v>
      </c>
      <c r="BB15" s="33">
        <f t="shared" ref="BB15:BB18" si="78">SUM(AY15:BA15)</f>
        <v>81</v>
      </c>
      <c r="BC15" s="27"/>
      <c r="BD15">
        <f t="shared" ref="BD15:BF18" si="79">AY15+FW6</f>
        <v>46</v>
      </c>
      <c r="BE15">
        <f t="shared" si="79"/>
        <v>47</v>
      </c>
      <c r="BF15">
        <f t="shared" si="79"/>
        <v>48</v>
      </c>
      <c r="BG15" s="33">
        <f t="shared" ref="BG15:BG18" si="80">SUM(BD15:BF15)</f>
        <v>141</v>
      </c>
      <c r="BH15" s="27"/>
      <c r="BI15">
        <f t="shared" ref="BI15:BL18" si="81">BG6+DS6</f>
        <v>52</v>
      </c>
      <c r="BJ15">
        <f t="shared" si="81"/>
        <v>0</v>
      </c>
      <c r="BK15">
        <f t="shared" si="81"/>
        <v>0</v>
      </c>
      <c r="BL15">
        <f t="shared" si="81"/>
        <v>27</v>
      </c>
      <c r="BM15" s="33">
        <f t="shared" ref="BM15:BM18" si="82">SUM(BI15:BL15)</f>
        <v>79</v>
      </c>
      <c r="BN15" s="27"/>
      <c r="BO15">
        <f t="shared" ref="BO15:BR18" si="83">BI15+GF6</f>
        <v>92</v>
      </c>
      <c r="BP15">
        <f t="shared" si="83"/>
        <v>0</v>
      </c>
      <c r="BQ15">
        <f t="shared" si="83"/>
        <v>0</v>
      </c>
      <c r="BR15">
        <f t="shared" si="83"/>
        <v>47</v>
      </c>
      <c r="BS15" s="33">
        <f t="shared" ref="BS15:BS18" si="84">SUM(BO15:BR15)</f>
        <v>139</v>
      </c>
      <c r="BT15" s="27"/>
      <c r="BU15">
        <f t="shared" ref="BU15:BW18" si="85">D15+M15</f>
        <v>106</v>
      </c>
      <c r="BV15">
        <f t="shared" si="85"/>
        <v>48</v>
      </c>
      <c r="BW15">
        <f t="shared" si="85"/>
        <v>55</v>
      </c>
      <c r="BX15" s="33">
        <f t="shared" ref="BX15:BX18" si="86">SUM(BU15:BW15)</f>
        <v>209</v>
      </c>
      <c r="BZ15">
        <f t="shared" ref="BZ15:CB18" si="87">H15+Q15</f>
        <v>182</v>
      </c>
      <c r="CA15">
        <f t="shared" si="87"/>
        <v>83</v>
      </c>
      <c r="CB15">
        <f t="shared" si="87"/>
        <v>94</v>
      </c>
      <c r="CC15" s="33">
        <f t="shared" ref="CC15:CC18" si="88">SUM(BZ15:CB15)</f>
        <v>359</v>
      </c>
      <c r="CE15">
        <f t="shared" ref="CE15:CG18" si="89">V15+AE15</f>
        <v>216</v>
      </c>
      <c r="CF15">
        <f t="shared" si="89"/>
        <v>216</v>
      </c>
      <c r="CG15">
        <f t="shared" si="89"/>
        <v>54</v>
      </c>
      <c r="CH15" s="33">
        <f t="shared" ref="CH15:CH18" si="90">SUM(CE15:CG15)</f>
        <v>486</v>
      </c>
      <c r="CJ15">
        <f t="shared" ref="CJ15:CL18" si="91">Z15+AI15</f>
        <v>368</v>
      </c>
      <c r="CK15">
        <f t="shared" si="91"/>
        <v>364</v>
      </c>
      <c r="CL15">
        <f t="shared" si="91"/>
        <v>92</v>
      </c>
      <c r="CM15" s="33">
        <f t="shared" ref="CM15:CM18" si="92">SUM(CJ15:CL15)</f>
        <v>824</v>
      </c>
      <c r="CO15" s="34">
        <f>J6+R6+AA6+AI6+AR6+AZ6+BJ6</f>
        <v>93</v>
      </c>
      <c r="CQ15" s="36">
        <f t="shared" ref="CQ15:CQ18" si="93">AQ15+BA15+BL15+BW15+CG15</f>
        <v>189</v>
      </c>
      <c r="CS15" s="35">
        <f t="shared" ref="CS15:CS18" si="94">AV15+BF15+BR15+CB15+CL15</f>
        <v>325</v>
      </c>
      <c r="CT15" s="17"/>
      <c r="CU15" s="355" t="s">
        <v>115</v>
      </c>
      <c r="CV15" s="356"/>
      <c r="CW15" s="356"/>
      <c r="CX15" s="356"/>
      <c r="CY15" s="382" t="s">
        <v>95</v>
      </c>
      <c r="CZ15" s="324"/>
      <c r="DA15" s="324"/>
      <c r="DB15" s="270">
        <v>252</v>
      </c>
      <c r="DC15" s="286" t="s">
        <v>128</v>
      </c>
      <c r="DD15" s="286"/>
      <c r="DE15" s="286"/>
      <c r="DF15" s="254">
        <v>243</v>
      </c>
      <c r="DG15" s="332" t="s">
        <v>94</v>
      </c>
      <c r="DH15" s="332"/>
      <c r="DI15" s="332"/>
      <c r="DJ15" s="249">
        <v>233</v>
      </c>
      <c r="DK15" s="324" t="s">
        <v>65</v>
      </c>
      <c r="DL15" s="324"/>
      <c r="DM15" s="324"/>
      <c r="DN15" s="249">
        <v>220</v>
      </c>
      <c r="EB15" s="138"/>
      <c r="EC15" s="3"/>
    </row>
    <row r="16" spans="1:201">
      <c r="C16" s="230" t="s">
        <v>43</v>
      </c>
      <c r="D16">
        <f t="shared" ref="D16:D18" si="95">H7+BT7</f>
        <v>48</v>
      </c>
      <c r="E16">
        <f t="shared" ref="E16:E18" si="96">I7+BU7</f>
        <v>26</v>
      </c>
      <c r="F16">
        <f t="shared" ref="F16:F18" si="97">J7+BV7</f>
        <v>25</v>
      </c>
      <c r="G16" s="33">
        <f t="shared" si="58"/>
        <v>99</v>
      </c>
      <c r="H16">
        <f t="shared" si="59"/>
        <v>82</v>
      </c>
      <c r="I16">
        <f t="shared" si="59"/>
        <v>45</v>
      </c>
      <c r="J16">
        <f t="shared" si="59"/>
        <v>44</v>
      </c>
      <c r="K16" s="33">
        <f t="shared" si="60"/>
        <v>171</v>
      </c>
      <c r="M16">
        <f t="shared" si="61"/>
        <v>54</v>
      </c>
      <c r="N16">
        <f t="shared" si="61"/>
        <v>26</v>
      </c>
      <c r="O16">
        <f t="shared" si="61"/>
        <v>26</v>
      </c>
      <c r="P16" s="33">
        <f t="shared" si="62"/>
        <v>106</v>
      </c>
      <c r="Q16">
        <f t="shared" si="63"/>
        <v>88</v>
      </c>
      <c r="R16">
        <f t="shared" si="63"/>
        <v>43</v>
      </c>
      <c r="S16">
        <f t="shared" si="63"/>
        <v>43</v>
      </c>
      <c r="T16" s="33">
        <f t="shared" si="64"/>
        <v>174</v>
      </c>
      <c r="V16">
        <f t="shared" si="65"/>
        <v>108</v>
      </c>
      <c r="W16">
        <f t="shared" si="65"/>
        <v>108</v>
      </c>
      <c r="X16">
        <f t="shared" si="65"/>
        <v>27</v>
      </c>
      <c r="Y16" s="33">
        <f t="shared" si="66"/>
        <v>243</v>
      </c>
      <c r="Z16">
        <f t="shared" si="67"/>
        <v>180</v>
      </c>
      <c r="AA16">
        <f t="shared" si="67"/>
        <v>180</v>
      </c>
      <c r="AB16">
        <f t="shared" si="67"/>
        <v>45</v>
      </c>
      <c r="AC16" s="33">
        <f t="shared" si="68"/>
        <v>405</v>
      </c>
      <c r="AE16">
        <f t="shared" si="69"/>
        <v>104</v>
      </c>
      <c r="AF16">
        <f t="shared" si="69"/>
        <v>108</v>
      </c>
      <c r="AG16">
        <f t="shared" si="69"/>
        <v>26</v>
      </c>
      <c r="AH16" s="33">
        <f t="shared" si="70"/>
        <v>238</v>
      </c>
      <c r="AI16">
        <f t="shared" si="71"/>
        <v>176</v>
      </c>
      <c r="AJ16">
        <f t="shared" si="71"/>
        <v>180</v>
      </c>
      <c r="AK16">
        <f t="shared" si="71"/>
        <v>44</v>
      </c>
      <c r="AL16" s="33">
        <f t="shared" si="72"/>
        <v>400</v>
      </c>
      <c r="AN16" s="27"/>
      <c r="AO16">
        <f t="shared" si="73"/>
        <v>45</v>
      </c>
      <c r="AP16">
        <f t="shared" si="73"/>
        <v>45</v>
      </c>
      <c r="AQ16">
        <f t="shared" si="73"/>
        <v>17</v>
      </c>
      <c r="AR16" s="33">
        <f t="shared" si="74"/>
        <v>107</v>
      </c>
      <c r="AS16" s="27"/>
      <c r="AT16">
        <f t="shared" si="75"/>
        <v>81</v>
      </c>
      <c r="AU16">
        <f t="shared" si="75"/>
        <v>81</v>
      </c>
      <c r="AV16">
        <f t="shared" si="75"/>
        <v>31</v>
      </c>
      <c r="AW16" s="33">
        <f t="shared" si="76"/>
        <v>193</v>
      </c>
      <c r="AY16">
        <f t="shared" si="77"/>
        <v>24</v>
      </c>
      <c r="AZ16">
        <f t="shared" si="77"/>
        <v>25</v>
      </c>
      <c r="BA16">
        <f t="shared" si="77"/>
        <v>25</v>
      </c>
      <c r="BB16" s="33">
        <f t="shared" si="78"/>
        <v>74</v>
      </c>
      <c r="BC16" s="27"/>
      <c r="BD16">
        <f t="shared" si="79"/>
        <v>42</v>
      </c>
      <c r="BE16">
        <f t="shared" si="79"/>
        <v>44</v>
      </c>
      <c r="BF16">
        <f t="shared" si="79"/>
        <v>44</v>
      </c>
      <c r="BG16" s="33">
        <f t="shared" si="80"/>
        <v>130</v>
      </c>
      <c r="BH16" s="27"/>
      <c r="BI16">
        <f t="shared" si="81"/>
        <v>52</v>
      </c>
      <c r="BJ16">
        <f t="shared" si="81"/>
        <v>0</v>
      </c>
      <c r="BK16">
        <f t="shared" si="81"/>
        <v>0</v>
      </c>
      <c r="BL16">
        <f t="shared" si="81"/>
        <v>22</v>
      </c>
      <c r="BM16" s="33">
        <f t="shared" si="82"/>
        <v>74</v>
      </c>
      <c r="BN16" s="27"/>
      <c r="BO16">
        <f t="shared" si="83"/>
        <v>90</v>
      </c>
      <c r="BP16">
        <f t="shared" si="83"/>
        <v>0</v>
      </c>
      <c r="BQ16">
        <f t="shared" si="83"/>
        <v>0</v>
      </c>
      <c r="BR16">
        <f t="shared" si="83"/>
        <v>39</v>
      </c>
      <c r="BS16" s="33">
        <f t="shared" si="84"/>
        <v>129</v>
      </c>
      <c r="BT16" s="27"/>
      <c r="BU16">
        <f t="shared" si="85"/>
        <v>102</v>
      </c>
      <c r="BV16">
        <f t="shared" si="85"/>
        <v>52</v>
      </c>
      <c r="BW16">
        <f t="shared" si="85"/>
        <v>51</v>
      </c>
      <c r="BX16" s="33">
        <f t="shared" si="86"/>
        <v>205</v>
      </c>
      <c r="BZ16">
        <f t="shared" si="87"/>
        <v>170</v>
      </c>
      <c r="CA16">
        <f t="shared" si="87"/>
        <v>88</v>
      </c>
      <c r="CB16">
        <f t="shared" si="87"/>
        <v>87</v>
      </c>
      <c r="CC16" s="33">
        <f t="shared" si="88"/>
        <v>345</v>
      </c>
      <c r="CE16">
        <f t="shared" si="89"/>
        <v>212</v>
      </c>
      <c r="CF16">
        <f t="shared" si="89"/>
        <v>216</v>
      </c>
      <c r="CG16">
        <f t="shared" si="89"/>
        <v>53</v>
      </c>
      <c r="CH16" s="33">
        <f t="shared" si="90"/>
        <v>481</v>
      </c>
      <c r="CJ16">
        <f t="shared" si="91"/>
        <v>356</v>
      </c>
      <c r="CK16">
        <f t="shared" si="91"/>
        <v>360</v>
      </c>
      <c r="CL16">
        <f t="shared" si="91"/>
        <v>89</v>
      </c>
      <c r="CM16" s="33">
        <f t="shared" si="92"/>
        <v>805</v>
      </c>
      <c r="CO16" s="34">
        <f>J7+R7+AA7+AI7+AR7+AZ7+BJ7</f>
        <v>80</v>
      </c>
      <c r="CQ16" s="36">
        <f t="shared" si="93"/>
        <v>168</v>
      </c>
      <c r="CS16" s="35">
        <f t="shared" si="94"/>
        <v>290</v>
      </c>
      <c r="CT16" s="17"/>
      <c r="CU16" s="355" t="s">
        <v>116</v>
      </c>
      <c r="CV16" s="356"/>
      <c r="CW16" s="356"/>
      <c r="CX16" s="356"/>
      <c r="CY16" s="285" t="s">
        <v>128</v>
      </c>
      <c r="CZ16" s="286"/>
      <c r="DA16" s="286"/>
      <c r="DB16" s="254">
        <v>238</v>
      </c>
      <c r="DC16" s="324" t="s">
        <v>95</v>
      </c>
      <c r="DD16" s="324"/>
      <c r="DE16" s="324"/>
      <c r="DF16" s="254">
        <v>234</v>
      </c>
      <c r="DG16" s="324" t="s">
        <v>65</v>
      </c>
      <c r="DH16" s="324"/>
      <c r="DI16" s="324"/>
      <c r="DJ16" s="249">
        <v>225</v>
      </c>
      <c r="DK16" s="332" t="s">
        <v>94</v>
      </c>
      <c r="DL16" s="332"/>
      <c r="DM16" s="332"/>
      <c r="DN16" s="249">
        <v>208</v>
      </c>
      <c r="EB16" s="138"/>
      <c r="EC16" s="3"/>
    </row>
    <row r="17" spans="3:133">
      <c r="C17" s="17" t="s">
        <v>65</v>
      </c>
      <c r="D17">
        <f t="shared" si="95"/>
        <v>48</v>
      </c>
      <c r="E17">
        <f t="shared" si="96"/>
        <v>27</v>
      </c>
      <c r="F17">
        <f t="shared" si="97"/>
        <v>25</v>
      </c>
      <c r="G17" s="33">
        <f t="shared" si="58"/>
        <v>100</v>
      </c>
      <c r="H17">
        <f t="shared" si="59"/>
        <v>84</v>
      </c>
      <c r="I17">
        <f t="shared" si="59"/>
        <v>47</v>
      </c>
      <c r="J17">
        <f t="shared" si="59"/>
        <v>43</v>
      </c>
      <c r="K17" s="33">
        <f t="shared" si="60"/>
        <v>174</v>
      </c>
      <c r="M17">
        <f t="shared" si="61"/>
        <v>46</v>
      </c>
      <c r="N17">
        <f t="shared" si="61"/>
        <v>22</v>
      </c>
      <c r="O17">
        <f t="shared" si="61"/>
        <v>20</v>
      </c>
      <c r="P17" s="33">
        <f t="shared" si="62"/>
        <v>88</v>
      </c>
      <c r="Q17">
        <f t="shared" si="63"/>
        <v>78</v>
      </c>
      <c r="R17">
        <f t="shared" si="63"/>
        <v>38</v>
      </c>
      <c r="S17">
        <f t="shared" si="63"/>
        <v>35</v>
      </c>
      <c r="T17" s="33">
        <f t="shared" si="64"/>
        <v>151</v>
      </c>
      <c r="V17">
        <f t="shared" si="65"/>
        <v>96</v>
      </c>
      <c r="W17">
        <f t="shared" si="65"/>
        <v>100</v>
      </c>
      <c r="X17">
        <f t="shared" si="65"/>
        <v>24</v>
      </c>
      <c r="Y17" s="33">
        <f t="shared" si="66"/>
        <v>220</v>
      </c>
      <c r="Z17">
        <f t="shared" si="67"/>
        <v>160</v>
      </c>
      <c r="AA17">
        <f t="shared" si="67"/>
        <v>168</v>
      </c>
      <c r="AB17">
        <f t="shared" si="67"/>
        <v>41</v>
      </c>
      <c r="AC17" s="33">
        <f t="shared" si="68"/>
        <v>369</v>
      </c>
      <c r="AE17">
        <f t="shared" si="69"/>
        <v>96</v>
      </c>
      <c r="AF17">
        <f t="shared" si="69"/>
        <v>104</v>
      </c>
      <c r="AG17">
        <f t="shared" si="69"/>
        <v>25</v>
      </c>
      <c r="AH17" s="33">
        <f t="shared" si="70"/>
        <v>225</v>
      </c>
      <c r="AI17">
        <f t="shared" si="71"/>
        <v>164</v>
      </c>
      <c r="AJ17">
        <f t="shared" si="71"/>
        <v>172</v>
      </c>
      <c r="AK17">
        <f t="shared" si="71"/>
        <v>42</v>
      </c>
      <c r="AL17" s="33">
        <f t="shared" si="72"/>
        <v>378</v>
      </c>
      <c r="AN17" s="27"/>
      <c r="AO17">
        <f t="shared" si="73"/>
        <v>48</v>
      </c>
      <c r="AP17">
        <f t="shared" si="73"/>
        <v>48</v>
      </c>
      <c r="AQ17">
        <f t="shared" si="73"/>
        <v>17</v>
      </c>
      <c r="AR17" s="33">
        <f t="shared" si="74"/>
        <v>113</v>
      </c>
      <c r="AS17" s="27"/>
      <c r="AT17">
        <f t="shared" si="75"/>
        <v>87</v>
      </c>
      <c r="AU17">
        <f t="shared" si="75"/>
        <v>84</v>
      </c>
      <c r="AV17">
        <f t="shared" si="75"/>
        <v>31</v>
      </c>
      <c r="AW17" s="33">
        <f t="shared" si="76"/>
        <v>202</v>
      </c>
      <c r="AY17">
        <f t="shared" si="77"/>
        <v>21</v>
      </c>
      <c r="AZ17">
        <f t="shared" si="77"/>
        <v>22</v>
      </c>
      <c r="BA17">
        <f t="shared" si="77"/>
        <v>23</v>
      </c>
      <c r="BB17" s="33">
        <f t="shared" si="78"/>
        <v>66</v>
      </c>
      <c r="BC17" s="27"/>
      <c r="BD17">
        <f t="shared" si="79"/>
        <v>38</v>
      </c>
      <c r="BE17">
        <f t="shared" si="79"/>
        <v>39</v>
      </c>
      <c r="BF17">
        <f t="shared" si="79"/>
        <v>40</v>
      </c>
      <c r="BG17" s="33">
        <f t="shared" si="80"/>
        <v>117</v>
      </c>
      <c r="BH17" s="27"/>
      <c r="BI17">
        <f t="shared" si="81"/>
        <v>48</v>
      </c>
      <c r="BJ17">
        <f t="shared" si="81"/>
        <v>0</v>
      </c>
      <c r="BK17">
        <f t="shared" si="81"/>
        <v>0</v>
      </c>
      <c r="BL17">
        <f t="shared" si="81"/>
        <v>22</v>
      </c>
      <c r="BM17" s="33">
        <f t="shared" si="82"/>
        <v>70</v>
      </c>
      <c r="BN17" s="27"/>
      <c r="BO17">
        <f t="shared" si="83"/>
        <v>86</v>
      </c>
      <c r="BP17">
        <f t="shared" si="83"/>
        <v>0</v>
      </c>
      <c r="BQ17">
        <f t="shared" si="83"/>
        <v>0</v>
      </c>
      <c r="BR17">
        <f t="shared" si="83"/>
        <v>40</v>
      </c>
      <c r="BS17" s="33">
        <f t="shared" si="84"/>
        <v>126</v>
      </c>
      <c r="BT17" s="27"/>
      <c r="BU17">
        <f t="shared" si="85"/>
        <v>94</v>
      </c>
      <c r="BV17">
        <f t="shared" si="85"/>
        <v>49</v>
      </c>
      <c r="BW17">
        <f t="shared" si="85"/>
        <v>45</v>
      </c>
      <c r="BX17" s="33">
        <f t="shared" si="86"/>
        <v>188</v>
      </c>
      <c r="BZ17">
        <f t="shared" si="87"/>
        <v>162</v>
      </c>
      <c r="CA17">
        <f t="shared" si="87"/>
        <v>85</v>
      </c>
      <c r="CB17">
        <f t="shared" si="87"/>
        <v>78</v>
      </c>
      <c r="CC17" s="33">
        <f t="shared" si="88"/>
        <v>325</v>
      </c>
      <c r="CE17">
        <f t="shared" si="89"/>
        <v>192</v>
      </c>
      <c r="CF17">
        <f t="shared" si="89"/>
        <v>204</v>
      </c>
      <c r="CG17">
        <f t="shared" si="89"/>
        <v>49</v>
      </c>
      <c r="CH17" s="33">
        <f t="shared" si="90"/>
        <v>445</v>
      </c>
      <c r="CJ17">
        <f t="shared" si="91"/>
        <v>324</v>
      </c>
      <c r="CK17">
        <f t="shared" si="91"/>
        <v>340</v>
      </c>
      <c r="CL17">
        <f t="shared" si="91"/>
        <v>83</v>
      </c>
      <c r="CM17" s="33">
        <f t="shared" si="92"/>
        <v>747</v>
      </c>
      <c r="CO17" s="34">
        <f>J8+R8+AA8+AI8+AR8+AZ8+BJ8</f>
        <v>75</v>
      </c>
      <c r="CQ17" s="36">
        <f t="shared" si="93"/>
        <v>156</v>
      </c>
      <c r="CS17" s="35">
        <f t="shared" si="94"/>
        <v>272</v>
      </c>
      <c r="CT17" s="17"/>
      <c r="CU17" s="355" t="s">
        <v>117</v>
      </c>
      <c r="CV17" s="356"/>
      <c r="CW17" s="356"/>
      <c r="CX17" s="356"/>
      <c r="CY17" s="382" t="s">
        <v>95</v>
      </c>
      <c r="CZ17" s="324"/>
      <c r="DA17" s="324"/>
      <c r="DB17" s="270">
        <v>169</v>
      </c>
      <c r="DC17" s="332" t="s">
        <v>94</v>
      </c>
      <c r="DD17" s="332"/>
      <c r="DE17" s="332"/>
      <c r="DF17" s="254">
        <v>118</v>
      </c>
      <c r="DG17" s="324" t="s">
        <v>65</v>
      </c>
      <c r="DH17" s="324"/>
      <c r="DI17" s="324"/>
      <c r="DJ17" s="249">
        <v>113</v>
      </c>
      <c r="DK17" s="286" t="s">
        <v>128</v>
      </c>
      <c r="DL17" s="286"/>
      <c r="DM17" s="286"/>
      <c r="DN17" s="249">
        <v>107</v>
      </c>
      <c r="EB17" s="138"/>
      <c r="EC17" s="3"/>
    </row>
    <row r="18" spans="3:133">
      <c r="C18" s="230" t="s">
        <v>94</v>
      </c>
      <c r="D18">
        <f t="shared" si="95"/>
        <v>42</v>
      </c>
      <c r="E18">
        <f t="shared" si="96"/>
        <v>22</v>
      </c>
      <c r="F18">
        <f t="shared" si="97"/>
        <v>22</v>
      </c>
      <c r="G18" s="33">
        <f t="shared" si="58"/>
        <v>86</v>
      </c>
      <c r="H18">
        <f t="shared" si="59"/>
        <v>42</v>
      </c>
      <c r="I18">
        <f t="shared" si="59"/>
        <v>22</v>
      </c>
      <c r="J18">
        <f t="shared" si="59"/>
        <v>22</v>
      </c>
      <c r="K18" s="33">
        <f t="shared" si="60"/>
        <v>86</v>
      </c>
      <c r="L18" s="27"/>
      <c r="M18">
        <f t="shared" si="61"/>
        <v>42</v>
      </c>
      <c r="N18">
        <f t="shared" si="61"/>
        <v>19</v>
      </c>
      <c r="O18">
        <f t="shared" si="61"/>
        <v>19</v>
      </c>
      <c r="P18" s="33">
        <f t="shared" si="62"/>
        <v>80</v>
      </c>
      <c r="Q18">
        <f t="shared" si="63"/>
        <v>42</v>
      </c>
      <c r="R18">
        <f t="shared" si="63"/>
        <v>19</v>
      </c>
      <c r="S18">
        <f t="shared" si="63"/>
        <v>19</v>
      </c>
      <c r="T18" s="33">
        <f t="shared" si="64"/>
        <v>80</v>
      </c>
      <c r="V18">
        <f t="shared" si="65"/>
        <v>108</v>
      </c>
      <c r="W18">
        <f t="shared" si="65"/>
        <v>100</v>
      </c>
      <c r="X18">
        <f t="shared" si="65"/>
        <v>25</v>
      </c>
      <c r="Y18" s="33">
        <f t="shared" si="66"/>
        <v>233</v>
      </c>
      <c r="Z18">
        <f t="shared" si="67"/>
        <v>108</v>
      </c>
      <c r="AA18">
        <f t="shared" si="67"/>
        <v>100</v>
      </c>
      <c r="AB18">
        <f t="shared" si="67"/>
        <v>25</v>
      </c>
      <c r="AC18" s="33">
        <f t="shared" si="68"/>
        <v>233</v>
      </c>
      <c r="AE18">
        <f t="shared" si="69"/>
        <v>92</v>
      </c>
      <c r="AF18">
        <f t="shared" si="69"/>
        <v>92</v>
      </c>
      <c r="AG18">
        <f t="shared" si="69"/>
        <v>24</v>
      </c>
      <c r="AH18" s="33">
        <f t="shared" si="70"/>
        <v>208</v>
      </c>
      <c r="AI18">
        <f t="shared" si="71"/>
        <v>92</v>
      </c>
      <c r="AJ18">
        <f t="shared" si="71"/>
        <v>92</v>
      </c>
      <c r="AK18">
        <f t="shared" si="71"/>
        <v>24</v>
      </c>
      <c r="AL18" s="33">
        <f t="shared" si="72"/>
        <v>208</v>
      </c>
      <c r="AN18" s="27"/>
      <c r="AO18">
        <f t="shared" si="73"/>
        <v>51</v>
      </c>
      <c r="AP18">
        <f t="shared" si="73"/>
        <v>51</v>
      </c>
      <c r="AQ18">
        <f t="shared" si="73"/>
        <v>16</v>
      </c>
      <c r="AR18" s="33">
        <f t="shared" si="74"/>
        <v>118</v>
      </c>
      <c r="AS18" s="27"/>
      <c r="AT18">
        <f t="shared" si="75"/>
        <v>51</v>
      </c>
      <c r="AU18">
        <f t="shared" si="75"/>
        <v>51</v>
      </c>
      <c r="AV18">
        <f t="shared" si="75"/>
        <v>16</v>
      </c>
      <c r="AW18" s="33">
        <f t="shared" si="76"/>
        <v>118</v>
      </c>
      <c r="AX18" s="27"/>
      <c r="AY18">
        <f t="shared" si="77"/>
        <v>23</v>
      </c>
      <c r="AZ18">
        <f t="shared" si="77"/>
        <v>24</v>
      </c>
      <c r="BA18">
        <f t="shared" si="77"/>
        <v>21</v>
      </c>
      <c r="BB18" s="33">
        <f t="shared" si="78"/>
        <v>68</v>
      </c>
      <c r="BC18" s="27"/>
      <c r="BD18">
        <f t="shared" si="79"/>
        <v>23</v>
      </c>
      <c r="BE18">
        <f t="shared" si="79"/>
        <v>24</v>
      </c>
      <c r="BF18">
        <f t="shared" si="79"/>
        <v>21</v>
      </c>
      <c r="BG18" s="33">
        <f t="shared" si="80"/>
        <v>68</v>
      </c>
      <c r="BH18" s="27"/>
      <c r="BI18">
        <f t="shared" si="81"/>
        <v>40</v>
      </c>
      <c r="BJ18">
        <f t="shared" si="81"/>
        <v>0</v>
      </c>
      <c r="BK18">
        <f t="shared" si="81"/>
        <v>0</v>
      </c>
      <c r="BL18">
        <f t="shared" si="81"/>
        <v>20</v>
      </c>
      <c r="BM18" s="33">
        <f t="shared" si="82"/>
        <v>60</v>
      </c>
      <c r="BN18" s="27"/>
      <c r="BO18">
        <f t="shared" si="83"/>
        <v>40</v>
      </c>
      <c r="BP18">
        <f t="shared" si="83"/>
        <v>0</v>
      </c>
      <c r="BQ18">
        <f t="shared" si="83"/>
        <v>0</v>
      </c>
      <c r="BR18">
        <f t="shared" si="83"/>
        <v>20</v>
      </c>
      <c r="BS18" s="33">
        <f t="shared" si="84"/>
        <v>60</v>
      </c>
      <c r="BT18" s="27"/>
      <c r="BU18">
        <f t="shared" si="85"/>
        <v>84</v>
      </c>
      <c r="BV18">
        <f t="shared" si="85"/>
        <v>41</v>
      </c>
      <c r="BW18">
        <f t="shared" si="85"/>
        <v>41</v>
      </c>
      <c r="BX18" s="33">
        <f t="shared" si="86"/>
        <v>166</v>
      </c>
      <c r="BZ18">
        <f t="shared" si="87"/>
        <v>84</v>
      </c>
      <c r="CA18">
        <f t="shared" si="87"/>
        <v>41</v>
      </c>
      <c r="CB18">
        <f t="shared" si="87"/>
        <v>41</v>
      </c>
      <c r="CC18" s="33">
        <f t="shared" si="88"/>
        <v>166</v>
      </c>
      <c r="CE18">
        <f t="shared" si="89"/>
        <v>200</v>
      </c>
      <c r="CF18">
        <f t="shared" si="89"/>
        <v>192</v>
      </c>
      <c r="CG18">
        <f t="shared" si="89"/>
        <v>49</v>
      </c>
      <c r="CH18" s="33">
        <f t="shared" si="90"/>
        <v>441</v>
      </c>
      <c r="CJ18">
        <f t="shared" si="91"/>
        <v>200</v>
      </c>
      <c r="CK18">
        <f t="shared" si="91"/>
        <v>192</v>
      </c>
      <c r="CL18">
        <f t="shared" si="91"/>
        <v>49</v>
      </c>
      <c r="CM18" s="33">
        <f t="shared" si="92"/>
        <v>441</v>
      </c>
      <c r="CO18" s="34">
        <f>J9+R9+AA9+AI9+AR9+AZ9+BJ9</f>
        <v>71</v>
      </c>
      <c r="CQ18" s="36">
        <f t="shared" si="93"/>
        <v>147</v>
      </c>
      <c r="CS18" s="35">
        <f t="shared" si="94"/>
        <v>147</v>
      </c>
      <c r="CU18" s="355" t="s">
        <v>97</v>
      </c>
      <c r="CV18" s="356"/>
      <c r="CW18" s="356"/>
      <c r="CX18" s="356"/>
      <c r="CY18" s="382" t="s">
        <v>95</v>
      </c>
      <c r="CZ18" s="324"/>
      <c r="DA18" s="324"/>
      <c r="DB18" s="254">
        <v>81</v>
      </c>
      <c r="DC18" s="286" t="s">
        <v>128</v>
      </c>
      <c r="DD18" s="286"/>
      <c r="DE18" s="286"/>
      <c r="DF18" s="254">
        <v>74</v>
      </c>
      <c r="DG18" s="332" t="s">
        <v>94</v>
      </c>
      <c r="DH18" s="332"/>
      <c r="DI18" s="332"/>
      <c r="DJ18" s="411">
        <v>68</v>
      </c>
      <c r="DK18" s="324" t="s">
        <v>65</v>
      </c>
      <c r="DL18" s="324"/>
      <c r="DM18" s="324"/>
      <c r="DN18" s="249">
        <v>66</v>
      </c>
      <c r="EB18" s="138"/>
      <c r="EC18" s="3"/>
    </row>
    <row r="19" spans="3:133" ht="13.5" thickBot="1">
      <c r="CU19" s="361" t="s">
        <v>118</v>
      </c>
      <c r="CV19" s="362"/>
      <c r="CW19" s="362"/>
      <c r="CX19" s="362"/>
      <c r="CY19" s="383" t="s">
        <v>95</v>
      </c>
      <c r="CZ19" s="328"/>
      <c r="DA19" s="328"/>
      <c r="DB19" s="271">
        <v>79</v>
      </c>
      <c r="DC19" s="282" t="s">
        <v>128</v>
      </c>
      <c r="DD19" s="282"/>
      <c r="DE19" s="282"/>
      <c r="DF19" s="272">
        <v>74</v>
      </c>
      <c r="DG19" s="328" t="s">
        <v>65</v>
      </c>
      <c r="DH19" s="328"/>
      <c r="DI19" s="328"/>
      <c r="DJ19" s="273">
        <v>70</v>
      </c>
      <c r="DK19" s="366" t="s">
        <v>94</v>
      </c>
      <c r="DL19" s="366"/>
      <c r="DM19" s="366"/>
      <c r="DN19" s="273">
        <v>60</v>
      </c>
    </row>
    <row r="20" spans="3:133">
      <c r="D20" s="307" t="s">
        <v>114</v>
      </c>
      <c r="E20" s="307"/>
      <c r="F20" s="307"/>
      <c r="G20" s="307"/>
      <c r="H20" s="307"/>
      <c r="I20" s="307"/>
      <c r="J20" s="307"/>
      <c r="K20" s="307"/>
      <c r="M20" s="307" t="s">
        <v>113</v>
      </c>
      <c r="N20" s="307"/>
      <c r="O20" s="307"/>
      <c r="P20" s="307"/>
      <c r="Q20" s="307"/>
      <c r="R20" s="307"/>
      <c r="S20" s="307"/>
      <c r="T20" s="307"/>
      <c r="V20" s="307" t="s">
        <v>115</v>
      </c>
      <c r="W20" s="307"/>
      <c r="X20" s="307"/>
      <c r="Y20" s="307"/>
      <c r="Z20" s="307"/>
      <c r="AA20" s="307"/>
      <c r="AB20" s="307"/>
      <c r="AC20" s="307"/>
      <c r="AE20" s="307" t="s">
        <v>116</v>
      </c>
      <c r="AF20" s="307"/>
      <c r="AG20" s="307"/>
      <c r="AH20" s="307"/>
      <c r="AI20" s="307"/>
      <c r="AJ20" s="307"/>
      <c r="AK20" s="307"/>
      <c r="AL20" s="307"/>
      <c r="AO20" s="307" t="s">
        <v>117</v>
      </c>
      <c r="AP20" s="307"/>
      <c r="AQ20" s="307"/>
      <c r="AR20" s="307"/>
      <c r="AS20" s="307"/>
      <c r="AT20" s="307"/>
      <c r="AU20" s="307"/>
      <c r="AV20" s="307"/>
      <c r="AW20" s="307"/>
      <c r="AY20" s="302" t="s">
        <v>97</v>
      </c>
      <c r="AZ20" s="302"/>
      <c r="BA20" s="302"/>
      <c r="BB20" s="302"/>
      <c r="BC20" s="302"/>
      <c r="BD20" s="302"/>
      <c r="BE20" s="302"/>
      <c r="BF20" s="302"/>
      <c r="BG20" s="302"/>
      <c r="BJ20" s="307" t="s">
        <v>118</v>
      </c>
      <c r="BK20" s="307"/>
      <c r="BL20" s="307"/>
      <c r="BM20" s="307"/>
      <c r="BN20" s="307"/>
      <c r="BO20" s="307"/>
      <c r="BP20" s="307"/>
      <c r="BQ20" s="307"/>
      <c r="BR20" s="307"/>
    </row>
    <row r="21" spans="3:133">
      <c r="D21" s="289" t="s">
        <v>74</v>
      </c>
      <c r="E21" s="289"/>
      <c r="F21" s="289"/>
      <c r="G21" s="289"/>
      <c r="H21" s="289"/>
      <c r="I21" s="289"/>
      <c r="J21" s="289"/>
      <c r="K21" s="289"/>
      <c r="M21" s="289" t="s">
        <v>74</v>
      </c>
      <c r="N21" s="289"/>
      <c r="O21" s="289"/>
      <c r="P21" s="289"/>
      <c r="Q21" s="289"/>
      <c r="R21" s="289"/>
      <c r="S21" s="289"/>
      <c r="T21" s="289"/>
      <c r="V21" s="289" t="s">
        <v>78</v>
      </c>
      <c r="W21" s="289"/>
      <c r="X21" s="289"/>
      <c r="Y21" s="289"/>
      <c r="Z21" s="289"/>
      <c r="AA21" s="289"/>
      <c r="AB21" s="289"/>
      <c r="AC21" s="289"/>
      <c r="AE21" s="289" t="s">
        <v>78</v>
      </c>
      <c r="AF21" s="289"/>
      <c r="AG21" s="289"/>
      <c r="AH21" s="289"/>
      <c r="AI21" s="289"/>
      <c r="AJ21" s="289"/>
      <c r="AK21" s="289"/>
      <c r="AL21" s="289"/>
      <c r="AO21" s="289" t="s">
        <v>80</v>
      </c>
      <c r="AP21" s="289"/>
      <c r="AQ21" s="289"/>
      <c r="AR21" s="289"/>
      <c r="AS21" s="289"/>
      <c r="AT21" s="289"/>
      <c r="AU21" s="289"/>
      <c r="AV21" s="289"/>
      <c r="AW21" s="289"/>
      <c r="AY21" s="289" t="s">
        <v>82</v>
      </c>
      <c r="AZ21" s="289"/>
      <c r="BA21" s="289"/>
      <c r="BB21" s="289"/>
      <c r="BC21" s="289"/>
      <c r="BD21" s="289"/>
      <c r="BE21" s="289"/>
      <c r="BF21" s="289"/>
      <c r="BG21" s="289"/>
      <c r="BJ21" s="289" t="s">
        <v>84</v>
      </c>
      <c r="BK21" s="289"/>
      <c r="BL21" s="289"/>
      <c r="BM21" s="289"/>
      <c r="BN21" s="289"/>
      <c r="BO21" s="289"/>
      <c r="BP21" s="289"/>
      <c r="BQ21" s="289"/>
      <c r="BR21" s="289"/>
      <c r="BU21" s="315" t="s">
        <v>32</v>
      </c>
      <c r="BV21" s="315"/>
      <c r="BW21" s="315"/>
      <c r="BX21" s="315"/>
      <c r="BY21" s="315"/>
      <c r="BZ21" s="315"/>
      <c r="CA21" s="315"/>
      <c r="CB21" s="315"/>
      <c r="CC21" s="315"/>
    </row>
    <row r="22" spans="3:133">
      <c r="D22" s="197"/>
      <c r="E22" s="197"/>
      <c r="F22" s="197"/>
      <c r="G22" s="197"/>
      <c r="H22" s="197"/>
      <c r="I22" s="197"/>
      <c r="J22" s="198" t="s">
        <v>31</v>
      </c>
      <c r="K22" s="198" t="s">
        <v>5</v>
      </c>
      <c r="M22" s="197"/>
      <c r="N22" s="197"/>
      <c r="O22" s="197"/>
      <c r="P22" s="197"/>
      <c r="Q22" s="197"/>
      <c r="R22" s="197"/>
      <c r="S22" s="198" t="s">
        <v>31</v>
      </c>
      <c r="T22" s="198" t="s">
        <v>5</v>
      </c>
      <c r="V22" s="197"/>
      <c r="W22" s="197"/>
      <c r="X22" s="197"/>
      <c r="Y22" s="197"/>
      <c r="Z22" s="197"/>
      <c r="AA22" s="197"/>
      <c r="AB22" s="198" t="s">
        <v>31</v>
      </c>
      <c r="AC22" s="198" t="s">
        <v>5</v>
      </c>
      <c r="AE22" s="197"/>
      <c r="AF22" s="197"/>
      <c r="AG22" s="197"/>
      <c r="AH22" s="197"/>
      <c r="AI22" s="197"/>
      <c r="AJ22" s="197"/>
      <c r="AK22" s="198" t="s">
        <v>31</v>
      </c>
      <c r="AL22" s="198" t="s">
        <v>5</v>
      </c>
      <c r="AO22" s="197"/>
      <c r="AP22" s="197"/>
      <c r="AQ22" s="197"/>
      <c r="AR22" s="197"/>
      <c r="AS22" s="197"/>
      <c r="AT22" s="197"/>
      <c r="AU22" s="197"/>
      <c r="AV22" s="198" t="s">
        <v>31</v>
      </c>
      <c r="AW22" s="198" t="s">
        <v>5</v>
      </c>
      <c r="AY22" s="197"/>
      <c r="AZ22" s="197"/>
      <c r="BA22" s="197"/>
      <c r="BB22" s="197"/>
      <c r="BC22" s="197"/>
      <c r="BD22" s="197"/>
      <c r="BE22" s="197"/>
      <c r="BF22" s="198" t="s">
        <v>31</v>
      </c>
      <c r="BG22" s="198" t="s">
        <v>5</v>
      </c>
      <c r="BJ22" s="197"/>
      <c r="BK22" s="197"/>
      <c r="BL22" s="197"/>
      <c r="BM22" s="197"/>
      <c r="BN22" s="197"/>
      <c r="BO22" s="197"/>
      <c r="BP22" s="197"/>
      <c r="BQ22" s="198" t="s">
        <v>31</v>
      </c>
      <c r="BR22" s="198" t="s">
        <v>5</v>
      </c>
      <c r="BU22" s="197"/>
      <c r="BV22" s="197"/>
      <c r="BW22" s="197"/>
      <c r="BX22" s="197"/>
      <c r="BY22" s="197"/>
      <c r="BZ22" s="197"/>
      <c r="CA22" s="197"/>
      <c r="CB22" s="198" t="s">
        <v>31</v>
      </c>
      <c r="CC22" s="198" t="s">
        <v>5</v>
      </c>
    </row>
    <row r="23" spans="3:133">
      <c r="D23" s="199">
        <v>1</v>
      </c>
      <c r="E23" s="377" t="s">
        <v>95</v>
      </c>
      <c r="F23" s="378"/>
      <c r="G23" s="378"/>
      <c r="H23" s="378"/>
      <c r="I23" s="379"/>
      <c r="J23" s="204">
        <v>52</v>
      </c>
      <c r="K23" s="200">
        <v>90</v>
      </c>
      <c r="L23" s="208"/>
      <c r="M23" s="199">
        <v>1</v>
      </c>
      <c r="N23" s="377" t="s">
        <v>95</v>
      </c>
      <c r="O23" s="378"/>
      <c r="P23" s="378"/>
      <c r="Q23" s="378"/>
      <c r="R23" s="379"/>
      <c r="S23" s="204">
        <v>54</v>
      </c>
      <c r="T23" s="200">
        <v>92</v>
      </c>
      <c r="U23" s="208"/>
      <c r="V23" s="199">
        <v>1</v>
      </c>
      <c r="W23" s="377" t="s">
        <v>95</v>
      </c>
      <c r="X23" s="378"/>
      <c r="Y23" s="378"/>
      <c r="Z23" s="378"/>
      <c r="AA23" s="379"/>
      <c r="AB23" s="204">
        <v>112</v>
      </c>
      <c r="AC23" s="200">
        <v>188</v>
      </c>
      <c r="AD23" s="208"/>
      <c r="AE23" s="199">
        <v>1</v>
      </c>
      <c r="AF23" s="377" t="s">
        <v>95</v>
      </c>
      <c r="AG23" s="378"/>
      <c r="AH23" s="378"/>
      <c r="AI23" s="378"/>
      <c r="AJ23" s="379"/>
      <c r="AK23" s="204">
        <v>104</v>
      </c>
      <c r="AL23" s="200">
        <v>180</v>
      </c>
      <c r="AM23" s="208"/>
      <c r="AN23" s="208"/>
      <c r="AO23" s="199">
        <v>1</v>
      </c>
      <c r="AP23" s="377" t="s">
        <v>95</v>
      </c>
      <c r="AQ23" s="378"/>
      <c r="AR23" s="378"/>
      <c r="AS23" s="378"/>
      <c r="AT23" s="378"/>
      <c r="AU23" s="379"/>
      <c r="AV23" s="204">
        <v>72</v>
      </c>
      <c r="AW23" s="200">
        <v>129</v>
      </c>
      <c r="AX23" s="208"/>
      <c r="AY23" s="199">
        <v>1</v>
      </c>
      <c r="AZ23" s="377" t="s">
        <v>95</v>
      </c>
      <c r="BA23" s="378"/>
      <c r="BB23" s="378"/>
      <c r="BC23" s="378"/>
      <c r="BD23" s="378"/>
      <c r="BE23" s="379"/>
      <c r="BF23" s="204">
        <v>26</v>
      </c>
      <c r="BG23" s="200">
        <v>46</v>
      </c>
      <c r="BH23" s="208"/>
      <c r="BI23" s="208"/>
      <c r="BJ23" s="199">
        <v>1</v>
      </c>
      <c r="BK23" s="377" t="s">
        <v>95</v>
      </c>
      <c r="BL23" s="378"/>
      <c r="BM23" s="378"/>
      <c r="BN23" s="378"/>
      <c r="BO23" s="378"/>
      <c r="BP23" s="379"/>
      <c r="BQ23" s="204">
        <v>52</v>
      </c>
      <c r="BR23" s="200">
        <v>92</v>
      </c>
      <c r="BS23" s="208"/>
      <c r="BT23" s="208"/>
      <c r="BU23" s="199">
        <v>1</v>
      </c>
      <c r="BV23" s="377" t="s">
        <v>95</v>
      </c>
      <c r="BW23" s="378"/>
      <c r="BX23" s="378"/>
      <c r="BY23" s="378"/>
      <c r="BZ23" s="378"/>
      <c r="CA23" s="379"/>
      <c r="CB23" s="204">
        <v>189</v>
      </c>
      <c r="CC23" s="200">
        <v>325</v>
      </c>
      <c r="CD23" s="208"/>
      <c r="CE23" s="208"/>
      <c r="CF23" s="208"/>
      <c r="CG23" s="208"/>
      <c r="CH23" s="208"/>
      <c r="CI23" s="208"/>
      <c r="CJ23" s="208"/>
      <c r="CK23" s="208"/>
      <c r="CL23" s="208"/>
    </row>
    <row r="24" spans="3:133">
      <c r="D24" s="199">
        <v>2</v>
      </c>
      <c r="E24" s="377" t="s">
        <v>65</v>
      </c>
      <c r="F24" s="378"/>
      <c r="G24" s="378"/>
      <c r="H24" s="378"/>
      <c r="I24" s="379"/>
      <c r="J24" s="204">
        <v>48</v>
      </c>
      <c r="K24" s="200">
        <v>84</v>
      </c>
      <c r="L24" s="208"/>
      <c r="M24" s="199">
        <v>2</v>
      </c>
      <c r="N24" s="377" t="s">
        <v>43</v>
      </c>
      <c r="O24" s="378"/>
      <c r="P24" s="378"/>
      <c r="Q24" s="378"/>
      <c r="R24" s="379"/>
      <c r="S24" s="204">
        <v>54</v>
      </c>
      <c r="T24" s="200">
        <v>88</v>
      </c>
      <c r="U24" s="208"/>
      <c r="V24" s="199">
        <v>2</v>
      </c>
      <c r="W24" s="377" t="s">
        <v>43</v>
      </c>
      <c r="X24" s="378"/>
      <c r="Y24" s="378"/>
      <c r="Z24" s="378"/>
      <c r="AA24" s="379"/>
      <c r="AB24" s="204">
        <v>108</v>
      </c>
      <c r="AC24" s="200">
        <v>180</v>
      </c>
      <c r="AD24" s="208"/>
      <c r="AE24" s="199">
        <v>2</v>
      </c>
      <c r="AF24" s="377" t="s">
        <v>43</v>
      </c>
      <c r="AG24" s="378"/>
      <c r="AH24" s="378"/>
      <c r="AI24" s="378"/>
      <c r="AJ24" s="379"/>
      <c r="AK24" s="204">
        <v>104</v>
      </c>
      <c r="AL24" s="200">
        <v>176</v>
      </c>
      <c r="AM24" s="208"/>
      <c r="AN24" s="208"/>
      <c r="AO24" s="199">
        <v>2</v>
      </c>
      <c r="AP24" s="377" t="s">
        <v>65</v>
      </c>
      <c r="AQ24" s="378"/>
      <c r="AR24" s="378"/>
      <c r="AS24" s="378"/>
      <c r="AT24" s="378"/>
      <c r="AU24" s="379"/>
      <c r="AV24" s="204">
        <v>48</v>
      </c>
      <c r="AW24" s="200">
        <v>87</v>
      </c>
      <c r="AX24" s="208"/>
      <c r="AY24" s="199">
        <v>2</v>
      </c>
      <c r="AZ24" s="377" t="s">
        <v>43</v>
      </c>
      <c r="BA24" s="378"/>
      <c r="BB24" s="378"/>
      <c r="BC24" s="378"/>
      <c r="BD24" s="378"/>
      <c r="BE24" s="379"/>
      <c r="BF24" s="204">
        <v>24</v>
      </c>
      <c r="BG24" s="200">
        <v>42</v>
      </c>
      <c r="BH24" s="208"/>
      <c r="BI24" s="208"/>
      <c r="BJ24" s="199">
        <v>2</v>
      </c>
      <c r="BK24" s="377" t="s">
        <v>43</v>
      </c>
      <c r="BL24" s="378"/>
      <c r="BM24" s="378"/>
      <c r="BN24" s="378"/>
      <c r="BO24" s="378"/>
      <c r="BP24" s="379"/>
      <c r="BQ24" s="204">
        <v>52</v>
      </c>
      <c r="BR24" s="200">
        <v>90</v>
      </c>
      <c r="BS24" s="208"/>
      <c r="BT24" s="208"/>
      <c r="BU24" s="199">
        <v>2</v>
      </c>
      <c r="BV24" s="377" t="s">
        <v>43</v>
      </c>
      <c r="BW24" s="378"/>
      <c r="BX24" s="378"/>
      <c r="BY24" s="378"/>
      <c r="BZ24" s="378"/>
      <c r="CA24" s="379"/>
      <c r="CB24" s="204">
        <v>168</v>
      </c>
      <c r="CC24" s="200">
        <v>290</v>
      </c>
      <c r="CD24" s="208"/>
      <c r="CE24" s="208"/>
      <c r="CF24" s="208"/>
      <c r="CG24" s="208"/>
      <c r="CH24" s="208"/>
      <c r="CI24" s="208"/>
      <c r="CJ24" s="208"/>
      <c r="CK24" s="208"/>
      <c r="CL24" s="208"/>
    </row>
    <row r="25" spans="3:133">
      <c r="D25" s="199">
        <v>3</v>
      </c>
      <c r="E25" s="377" t="s">
        <v>43</v>
      </c>
      <c r="F25" s="378"/>
      <c r="G25" s="378"/>
      <c r="H25" s="378"/>
      <c r="I25" s="379"/>
      <c r="J25" s="204">
        <v>48</v>
      </c>
      <c r="K25" s="200">
        <v>82</v>
      </c>
      <c r="L25" s="208"/>
      <c r="M25" s="199">
        <v>3</v>
      </c>
      <c r="N25" s="377" t="s">
        <v>65</v>
      </c>
      <c r="O25" s="378"/>
      <c r="P25" s="378"/>
      <c r="Q25" s="378"/>
      <c r="R25" s="379"/>
      <c r="S25" s="204">
        <v>46</v>
      </c>
      <c r="T25" s="200">
        <v>78</v>
      </c>
      <c r="U25" s="208"/>
      <c r="V25" s="199">
        <v>3</v>
      </c>
      <c r="W25" s="377" t="s">
        <v>65</v>
      </c>
      <c r="X25" s="378"/>
      <c r="Y25" s="378"/>
      <c r="Z25" s="378"/>
      <c r="AA25" s="379"/>
      <c r="AB25" s="204">
        <v>96</v>
      </c>
      <c r="AC25" s="200">
        <v>160</v>
      </c>
      <c r="AD25" s="208"/>
      <c r="AE25" s="199">
        <v>3</v>
      </c>
      <c r="AF25" s="377" t="s">
        <v>65</v>
      </c>
      <c r="AG25" s="378"/>
      <c r="AH25" s="378"/>
      <c r="AI25" s="378"/>
      <c r="AJ25" s="379"/>
      <c r="AK25" s="204">
        <v>96</v>
      </c>
      <c r="AL25" s="200">
        <v>164</v>
      </c>
      <c r="AM25" s="208"/>
      <c r="AN25" s="208"/>
      <c r="AO25" s="199">
        <v>3</v>
      </c>
      <c r="AP25" s="377" t="s">
        <v>43</v>
      </c>
      <c r="AQ25" s="378"/>
      <c r="AR25" s="378"/>
      <c r="AS25" s="378"/>
      <c r="AT25" s="378"/>
      <c r="AU25" s="379"/>
      <c r="AV25" s="204">
        <v>45</v>
      </c>
      <c r="AW25" s="200">
        <v>81</v>
      </c>
      <c r="AX25" s="208"/>
      <c r="AY25" s="199">
        <v>3</v>
      </c>
      <c r="AZ25" s="377" t="s">
        <v>65</v>
      </c>
      <c r="BA25" s="378"/>
      <c r="BB25" s="378"/>
      <c r="BC25" s="378"/>
      <c r="BD25" s="378"/>
      <c r="BE25" s="379"/>
      <c r="BF25" s="204">
        <v>21</v>
      </c>
      <c r="BG25" s="200">
        <v>38</v>
      </c>
      <c r="BH25" s="208"/>
      <c r="BI25" s="208"/>
      <c r="BJ25" s="199">
        <v>3</v>
      </c>
      <c r="BK25" s="377" t="s">
        <v>65</v>
      </c>
      <c r="BL25" s="378"/>
      <c r="BM25" s="378"/>
      <c r="BN25" s="378"/>
      <c r="BO25" s="378"/>
      <c r="BP25" s="379"/>
      <c r="BQ25" s="204">
        <v>48</v>
      </c>
      <c r="BR25" s="200">
        <v>86</v>
      </c>
      <c r="BS25" s="208"/>
      <c r="BT25" s="208"/>
      <c r="BU25" s="199">
        <v>3</v>
      </c>
      <c r="BV25" s="377" t="s">
        <v>65</v>
      </c>
      <c r="BW25" s="378"/>
      <c r="BX25" s="378"/>
      <c r="BY25" s="378"/>
      <c r="BZ25" s="378"/>
      <c r="CA25" s="379"/>
      <c r="CB25" s="204">
        <v>156</v>
      </c>
      <c r="CC25" s="200">
        <v>272</v>
      </c>
      <c r="CD25" s="208"/>
      <c r="CE25" s="208"/>
      <c r="CF25" s="208"/>
      <c r="CG25" s="208"/>
      <c r="CH25" s="208"/>
      <c r="CI25" s="208"/>
      <c r="CJ25" s="208"/>
      <c r="CK25" s="208"/>
      <c r="CL25" s="208"/>
    </row>
    <row r="26" spans="3:133">
      <c r="D26" s="199">
        <v>4</v>
      </c>
      <c r="E26" s="377" t="s">
        <v>94</v>
      </c>
      <c r="F26" s="378"/>
      <c r="G26" s="378"/>
      <c r="H26" s="378"/>
      <c r="I26" s="379"/>
      <c r="J26" s="204">
        <v>42</v>
      </c>
      <c r="K26" s="200"/>
      <c r="L26" s="208"/>
      <c r="M26" s="199">
        <v>4</v>
      </c>
      <c r="N26" s="377" t="s">
        <v>94</v>
      </c>
      <c r="O26" s="378"/>
      <c r="P26" s="378"/>
      <c r="Q26" s="378"/>
      <c r="R26" s="379"/>
      <c r="S26" s="204">
        <v>42</v>
      </c>
      <c r="T26" s="200"/>
      <c r="U26" s="208"/>
      <c r="V26" s="275">
        <v>2</v>
      </c>
      <c r="W26" s="377" t="s">
        <v>94</v>
      </c>
      <c r="X26" s="378"/>
      <c r="Y26" s="378"/>
      <c r="Z26" s="378"/>
      <c r="AA26" s="379"/>
      <c r="AB26" s="204">
        <v>108</v>
      </c>
      <c r="AC26" s="200"/>
      <c r="AD26" s="208"/>
      <c r="AE26" s="199">
        <v>4</v>
      </c>
      <c r="AF26" s="377" t="s">
        <v>94</v>
      </c>
      <c r="AG26" s="378"/>
      <c r="AH26" s="378"/>
      <c r="AI26" s="378"/>
      <c r="AJ26" s="379"/>
      <c r="AK26" s="204">
        <v>92</v>
      </c>
      <c r="AL26" s="200"/>
      <c r="AM26" s="208"/>
      <c r="AN26" s="208"/>
      <c r="AO26" s="275">
        <v>2</v>
      </c>
      <c r="AP26" s="377" t="s">
        <v>94</v>
      </c>
      <c r="AQ26" s="378"/>
      <c r="AR26" s="378"/>
      <c r="AS26" s="378"/>
      <c r="AT26" s="378"/>
      <c r="AU26" s="379"/>
      <c r="AV26" s="204">
        <v>51</v>
      </c>
      <c r="AW26" s="200"/>
      <c r="AX26" s="208"/>
      <c r="AY26" s="275">
        <v>3</v>
      </c>
      <c r="AZ26" s="377" t="s">
        <v>94</v>
      </c>
      <c r="BA26" s="378"/>
      <c r="BB26" s="378"/>
      <c r="BC26" s="378"/>
      <c r="BD26" s="378"/>
      <c r="BE26" s="379"/>
      <c r="BF26" s="204">
        <v>23</v>
      </c>
      <c r="BG26" s="200"/>
      <c r="BH26" s="208"/>
      <c r="BI26" s="208"/>
      <c r="BJ26" s="199">
        <v>4</v>
      </c>
      <c r="BK26" s="377" t="s">
        <v>94</v>
      </c>
      <c r="BL26" s="378"/>
      <c r="BM26" s="378"/>
      <c r="BN26" s="378"/>
      <c r="BO26" s="378"/>
      <c r="BP26" s="379"/>
      <c r="BQ26" s="204">
        <v>40</v>
      </c>
      <c r="BR26" s="200"/>
      <c r="BS26" s="208"/>
      <c r="BT26" s="208"/>
      <c r="BU26" s="199">
        <v>4</v>
      </c>
      <c r="BV26" s="377" t="s">
        <v>94</v>
      </c>
      <c r="BW26" s="378"/>
      <c r="BX26" s="378"/>
      <c r="BY26" s="378"/>
      <c r="BZ26" s="378"/>
      <c r="CA26" s="379"/>
      <c r="CB26" s="204">
        <v>147</v>
      </c>
      <c r="CC26" s="200"/>
      <c r="CD26" s="208"/>
      <c r="CE26" s="208"/>
      <c r="CF26" s="208"/>
      <c r="CG26" s="208"/>
      <c r="CH26" s="208"/>
      <c r="CI26" s="208"/>
      <c r="CJ26" s="208"/>
      <c r="CK26" s="208"/>
      <c r="CL26" s="208"/>
    </row>
    <row r="27" spans="3:133">
      <c r="D27" s="290" t="s">
        <v>75</v>
      </c>
      <c r="E27" s="290"/>
      <c r="F27" s="290"/>
      <c r="G27" s="290"/>
      <c r="H27" s="290"/>
      <c r="I27" s="290"/>
      <c r="J27" s="290"/>
      <c r="K27" s="290"/>
      <c r="L27" s="133"/>
      <c r="M27" s="290" t="s">
        <v>75</v>
      </c>
      <c r="N27" s="290"/>
      <c r="O27" s="290"/>
      <c r="P27" s="290"/>
      <c r="Q27" s="290"/>
      <c r="R27" s="290"/>
      <c r="S27" s="290"/>
      <c r="T27" s="290"/>
      <c r="U27" s="133"/>
      <c r="V27" s="290" t="s">
        <v>79</v>
      </c>
      <c r="W27" s="290"/>
      <c r="X27" s="290"/>
      <c r="Y27" s="290"/>
      <c r="Z27" s="290"/>
      <c r="AA27" s="290"/>
      <c r="AB27" s="290"/>
      <c r="AC27" s="290"/>
      <c r="AD27" s="133"/>
      <c r="AE27" s="290" t="s">
        <v>79</v>
      </c>
      <c r="AF27" s="290"/>
      <c r="AG27" s="290"/>
      <c r="AH27" s="290"/>
      <c r="AI27" s="290"/>
      <c r="AJ27" s="290"/>
      <c r="AK27" s="290"/>
      <c r="AL27" s="290"/>
      <c r="AM27" s="133"/>
      <c r="AN27" s="133"/>
      <c r="AO27" s="290" t="s">
        <v>93</v>
      </c>
      <c r="AP27" s="290"/>
      <c r="AQ27" s="290"/>
      <c r="AR27" s="290"/>
      <c r="AS27" s="290"/>
      <c r="AT27" s="290"/>
      <c r="AU27" s="290"/>
      <c r="AV27" s="290"/>
      <c r="AW27" s="290"/>
      <c r="AX27" s="133"/>
      <c r="AY27" s="290" t="s">
        <v>83</v>
      </c>
      <c r="AZ27" s="290"/>
      <c r="BA27" s="290"/>
      <c r="BB27" s="290"/>
      <c r="BC27" s="290"/>
      <c r="BD27" s="290"/>
      <c r="BE27" s="290"/>
      <c r="BF27" s="290"/>
      <c r="BG27" s="290"/>
      <c r="BH27" s="133"/>
      <c r="BI27" s="133"/>
      <c r="BJ27" s="381" t="s">
        <v>76</v>
      </c>
      <c r="BK27" s="381"/>
      <c r="BL27" s="381"/>
      <c r="BM27" s="381"/>
      <c r="BN27" s="381"/>
      <c r="BO27" s="381"/>
      <c r="BP27" s="381"/>
      <c r="BQ27" s="381"/>
      <c r="BR27" s="381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</row>
    <row r="28" spans="3:133">
      <c r="D28" s="209"/>
      <c r="E28" s="209"/>
      <c r="F28" s="209"/>
      <c r="G28" s="209"/>
      <c r="H28" s="209"/>
      <c r="I28" s="209"/>
      <c r="J28" s="210" t="s">
        <v>31</v>
      </c>
      <c r="K28" s="210" t="s">
        <v>5</v>
      </c>
      <c r="L28" s="208"/>
      <c r="M28" s="209"/>
      <c r="N28" s="209"/>
      <c r="O28" s="209"/>
      <c r="P28" s="209"/>
      <c r="Q28" s="209"/>
      <c r="R28" s="209"/>
      <c r="S28" s="210" t="s">
        <v>31</v>
      </c>
      <c r="T28" s="210" t="s">
        <v>5</v>
      </c>
      <c r="U28" s="208"/>
      <c r="V28" s="209"/>
      <c r="W28" s="209"/>
      <c r="X28" s="209"/>
      <c r="Y28" s="209"/>
      <c r="Z28" s="209"/>
      <c r="AA28" s="209"/>
      <c r="AB28" s="210" t="s">
        <v>31</v>
      </c>
      <c r="AC28" s="210" t="s">
        <v>5</v>
      </c>
      <c r="AD28" s="208"/>
      <c r="AE28" s="209"/>
      <c r="AF28" s="209"/>
      <c r="AG28" s="209"/>
      <c r="AH28" s="209"/>
      <c r="AI28" s="209"/>
      <c r="AJ28" s="209"/>
      <c r="AK28" s="210" t="s">
        <v>31</v>
      </c>
      <c r="AL28" s="210" t="s">
        <v>5</v>
      </c>
      <c r="AM28" s="208"/>
      <c r="AN28" s="208"/>
      <c r="AO28" s="209"/>
      <c r="AP28" s="209"/>
      <c r="AQ28" s="209"/>
      <c r="AR28" s="209"/>
      <c r="AS28" s="209"/>
      <c r="AT28" s="209"/>
      <c r="AU28" s="209"/>
      <c r="AV28" s="210" t="s">
        <v>31</v>
      </c>
      <c r="AW28" s="210" t="s">
        <v>5</v>
      </c>
      <c r="AX28" s="208"/>
      <c r="AY28" s="209"/>
      <c r="AZ28" s="209"/>
      <c r="BA28" s="209"/>
      <c r="BB28" s="209"/>
      <c r="BC28" s="209"/>
      <c r="BD28" s="209"/>
      <c r="BE28" s="209"/>
      <c r="BF28" s="210" t="s">
        <v>31</v>
      </c>
      <c r="BG28" s="210" t="s">
        <v>5</v>
      </c>
      <c r="BH28" s="208"/>
      <c r="BI28" s="208"/>
      <c r="BJ28" s="209"/>
      <c r="BK28" s="209"/>
      <c r="BL28" s="209"/>
      <c r="BM28" s="209"/>
      <c r="BN28" s="209"/>
      <c r="BO28" s="209"/>
      <c r="BP28" s="209"/>
      <c r="BQ28" s="210" t="s">
        <v>31</v>
      </c>
      <c r="BR28" s="210" t="s">
        <v>5</v>
      </c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</row>
    <row r="29" spans="3:133">
      <c r="D29" s="199">
        <v>1</v>
      </c>
      <c r="E29" s="377" t="s">
        <v>65</v>
      </c>
      <c r="F29" s="378"/>
      <c r="G29" s="378"/>
      <c r="H29" s="378"/>
      <c r="I29" s="379"/>
      <c r="J29" s="204">
        <v>27</v>
      </c>
      <c r="K29" s="200">
        <v>47</v>
      </c>
      <c r="L29" s="208"/>
      <c r="M29" s="199">
        <v>1</v>
      </c>
      <c r="N29" s="377" t="s">
        <v>43</v>
      </c>
      <c r="O29" s="378"/>
      <c r="P29" s="378"/>
      <c r="Q29" s="378"/>
      <c r="R29" s="379"/>
      <c r="S29" s="204">
        <v>26</v>
      </c>
      <c r="T29" s="200">
        <v>43</v>
      </c>
      <c r="U29" s="208"/>
      <c r="V29" s="199">
        <v>1</v>
      </c>
      <c r="W29" s="377" t="s">
        <v>95</v>
      </c>
      <c r="X29" s="378"/>
      <c r="Y29" s="378"/>
      <c r="Z29" s="378"/>
      <c r="AA29" s="379"/>
      <c r="AB29" s="204">
        <v>112</v>
      </c>
      <c r="AC29" s="200">
        <v>184</v>
      </c>
      <c r="AD29" s="208"/>
      <c r="AE29" s="220">
        <v>1</v>
      </c>
      <c r="AF29" s="377" t="s">
        <v>95</v>
      </c>
      <c r="AG29" s="378"/>
      <c r="AH29" s="378"/>
      <c r="AI29" s="378"/>
      <c r="AJ29" s="379"/>
      <c r="AK29" s="204">
        <v>104</v>
      </c>
      <c r="AL29" s="200">
        <v>180</v>
      </c>
      <c r="AM29" s="208"/>
      <c r="AN29" s="208"/>
      <c r="AO29" s="199">
        <v>1</v>
      </c>
      <c r="AP29" s="377" t="s">
        <v>95</v>
      </c>
      <c r="AQ29" s="378"/>
      <c r="AR29" s="378"/>
      <c r="AS29" s="378"/>
      <c r="AT29" s="378"/>
      <c r="AU29" s="379"/>
      <c r="AV29" s="204">
        <v>72</v>
      </c>
      <c r="AW29" s="200">
        <v>129</v>
      </c>
      <c r="AX29" s="208"/>
      <c r="AY29" s="199">
        <v>1</v>
      </c>
      <c r="AZ29" s="377" t="s">
        <v>95</v>
      </c>
      <c r="BA29" s="378"/>
      <c r="BB29" s="378"/>
      <c r="BC29" s="378"/>
      <c r="BD29" s="378"/>
      <c r="BE29" s="379"/>
      <c r="BF29" s="204">
        <v>27</v>
      </c>
      <c r="BG29" s="200">
        <v>47</v>
      </c>
      <c r="BH29" s="208"/>
      <c r="BI29" s="208"/>
      <c r="BJ29" s="199">
        <v>1</v>
      </c>
      <c r="BK29" s="377" t="s">
        <v>95</v>
      </c>
      <c r="BL29" s="378"/>
      <c r="BM29" s="378"/>
      <c r="BN29" s="378"/>
      <c r="BO29" s="378"/>
      <c r="BP29" s="379"/>
      <c r="BQ29" s="204">
        <v>27</v>
      </c>
      <c r="BR29" s="200">
        <v>47</v>
      </c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</row>
    <row r="30" spans="3:133">
      <c r="D30" s="199">
        <v>2</v>
      </c>
      <c r="E30" s="377" t="s">
        <v>43</v>
      </c>
      <c r="F30" s="378"/>
      <c r="G30" s="378"/>
      <c r="H30" s="378"/>
      <c r="I30" s="379"/>
      <c r="J30" s="204">
        <v>26</v>
      </c>
      <c r="K30" s="200">
        <v>45</v>
      </c>
      <c r="L30" s="208"/>
      <c r="M30" s="199">
        <v>2</v>
      </c>
      <c r="N30" s="377" t="s">
        <v>95</v>
      </c>
      <c r="O30" s="378"/>
      <c r="P30" s="378"/>
      <c r="Q30" s="378"/>
      <c r="R30" s="379"/>
      <c r="S30" s="204">
        <v>24</v>
      </c>
      <c r="T30" s="200">
        <v>41</v>
      </c>
      <c r="U30" s="208"/>
      <c r="V30" s="199">
        <v>2</v>
      </c>
      <c r="W30" s="377" t="s">
        <v>43</v>
      </c>
      <c r="X30" s="378"/>
      <c r="Y30" s="378"/>
      <c r="Z30" s="378"/>
      <c r="AA30" s="379"/>
      <c r="AB30" s="204">
        <v>108</v>
      </c>
      <c r="AC30" s="200">
        <v>180</v>
      </c>
      <c r="AD30" s="208"/>
      <c r="AE30" s="220">
        <v>1</v>
      </c>
      <c r="AF30" s="377" t="s">
        <v>43</v>
      </c>
      <c r="AG30" s="378"/>
      <c r="AH30" s="378"/>
      <c r="AI30" s="378"/>
      <c r="AJ30" s="379"/>
      <c r="AK30" s="204">
        <v>108</v>
      </c>
      <c r="AL30" s="200">
        <v>180</v>
      </c>
      <c r="AM30" s="208"/>
      <c r="AN30" s="208"/>
      <c r="AO30" s="199">
        <v>2</v>
      </c>
      <c r="AP30" s="377" t="s">
        <v>65</v>
      </c>
      <c r="AQ30" s="378"/>
      <c r="AR30" s="378"/>
      <c r="AS30" s="378"/>
      <c r="AT30" s="378"/>
      <c r="AU30" s="379"/>
      <c r="AV30" s="204">
        <v>48</v>
      </c>
      <c r="AW30" s="200">
        <v>84</v>
      </c>
      <c r="AX30" s="208"/>
      <c r="AY30" s="199">
        <v>2</v>
      </c>
      <c r="AZ30" s="377" t="s">
        <v>43</v>
      </c>
      <c r="BA30" s="378"/>
      <c r="BB30" s="378"/>
      <c r="BC30" s="378"/>
      <c r="BD30" s="378"/>
      <c r="BE30" s="379"/>
      <c r="BF30" s="204">
        <v>25</v>
      </c>
      <c r="BG30" s="200">
        <v>44</v>
      </c>
      <c r="BH30" s="208"/>
      <c r="BI30" s="208"/>
      <c r="BJ30" s="199">
        <v>2</v>
      </c>
      <c r="BK30" s="377" t="s">
        <v>65</v>
      </c>
      <c r="BL30" s="378"/>
      <c r="BM30" s="378"/>
      <c r="BN30" s="378"/>
      <c r="BO30" s="378"/>
      <c r="BP30" s="379"/>
      <c r="BQ30" s="204">
        <v>22</v>
      </c>
      <c r="BR30" s="200">
        <v>40</v>
      </c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</row>
    <row r="31" spans="3:133">
      <c r="D31" s="199">
        <v>3</v>
      </c>
      <c r="E31" s="377" t="s">
        <v>95</v>
      </c>
      <c r="F31" s="378"/>
      <c r="G31" s="378"/>
      <c r="H31" s="378"/>
      <c r="I31" s="379"/>
      <c r="J31" s="204">
        <v>24</v>
      </c>
      <c r="K31" s="200">
        <v>42</v>
      </c>
      <c r="L31" s="208"/>
      <c r="M31" s="199">
        <v>3</v>
      </c>
      <c r="N31" s="377" t="s">
        <v>65</v>
      </c>
      <c r="O31" s="378"/>
      <c r="P31" s="378"/>
      <c r="Q31" s="378"/>
      <c r="R31" s="379"/>
      <c r="S31" s="204">
        <v>22</v>
      </c>
      <c r="T31" s="200">
        <v>38</v>
      </c>
      <c r="U31" s="208"/>
      <c r="V31" s="199">
        <v>3</v>
      </c>
      <c r="W31" s="377" t="s">
        <v>65</v>
      </c>
      <c r="X31" s="378"/>
      <c r="Y31" s="378"/>
      <c r="Z31" s="378"/>
      <c r="AA31" s="379"/>
      <c r="AB31" s="204">
        <v>100</v>
      </c>
      <c r="AC31" s="200">
        <v>168</v>
      </c>
      <c r="AD31" s="208"/>
      <c r="AE31" s="199">
        <v>3</v>
      </c>
      <c r="AF31" s="377" t="s">
        <v>65</v>
      </c>
      <c r="AG31" s="378"/>
      <c r="AH31" s="378"/>
      <c r="AI31" s="378"/>
      <c r="AJ31" s="379"/>
      <c r="AK31" s="204">
        <v>104</v>
      </c>
      <c r="AL31" s="200">
        <v>172</v>
      </c>
      <c r="AM31" s="208"/>
      <c r="AN31" s="208"/>
      <c r="AO31" s="199">
        <v>3</v>
      </c>
      <c r="AP31" s="377" t="s">
        <v>43</v>
      </c>
      <c r="AQ31" s="378"/>
      <c r="AR31" s="378"/>
      <c r="AS31" s="378"/>
      <c r="AT31" s="378"/>
      <c r="AU31" s="379"/>
      <c r="AV31" s="204">
        <v>45</v>
      </c>
      <c r="AW31" s="200">
        <v>81</v>
      </c>
      <c r="AX31" s="208"/>
      <c r="AY31" s="199">
        <v>3</v>
      </c>
      <c r="AZ31" s="377" t="s">
        <v>65</v>
      </c>
      <c r="BA31" s="378"/>
      <c r="BB31" s="378"/>
      <c r="BC31" s="378"/>
      <c r="BD31" s="378"/>
      <c r="BE31" s="379"/>
      <c r="BF31" s="204">
        <v>22</v>
      </c>
      <c r="BG31" s="200">
        <v>39</v>
      </c>
      <c r="BH31" s="208"/>
      <c r="BI31" s="208"/>
      <c r="BJ31" s="199">
        <v>3</v>
      </c>
      <c r="BK31" s="377" t="s">
        <v>43</v>
      </c>
      <c r="BL31" s="378"/>
      <c r="BM31" s="378"/>
      <c r="BN31" s="378"/>
      <c r="BO31" s="378"/>
      <c r="BP31" s="379"/>
      <c r="BQ31" s="204">
        <v>22</v>
      </c>
      <c r="BR31" s="200">
        <v>39</v>
      </c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</row>
    <row r="32" spans="3:133">
      <c r="D32" s="199">
        <v>4</v>
      </c>
      <c r="E32" s="377" t="s">
        <v>94</v>
      </c>
      <c r="F32" s="378"/>
      <c r="G32" s="378"/>
      <c r="H32" s="378"/>
      <c r="I32" s="379"/>
      <c r="J32" s="204">
        <v>22</v>
      </c>
      <c r="K32" s="200"/>
      <c r="L32" s="208"/>
      <c r="M32" s="199">
        <v>4</v>
      </c>
      <c r="N32" s="377" t="s">
        <v>94</v>
      </c>
      <c r="O32" s="378"/>
      <c r="P32" s="378"/>
      <c r="Q32" s="378"/>
      <c r="R32" s="379"/>
      <c r="S32" s="204">
        <v>19</v>
      </c>
      <c r="T32" s="200"/>
      <c r="U32" s="208"/>
      <c r="V32" s="275">
        <v>3</v>
      </c>
      <c r="W32" s="377" t="s">
        <v>94</v>
      </c>
      <c r="X32" s="378"/>
      <c r="Y32" s="378"/>
      <c r="Z32" s="378"/>
      <c r="AA32" s="379"/>
      <c r="AB32" s="204">
        <v>100</v>
      </c>
      <c r="AC32" s="200"/>
      <c r="AD32" s="208"/>
      <c r="AE32" s="199">
        <v>4</v>
      </c>
      <c r="AF32" s="377" t="s">
        <v>94</v>
      </c>
      <c r="AG32" s="378"/>
      <c r="AH32" s="378"/>
      <c r="AI32" s="378"/>
      <c r="AJ32" s="379"/>
      <c r="AK32" s="204">
        <v>92</v>
      </c>
      <c r="AL32" s="200"/>
      <c r="AM32" s="208"/>
      <c r="AN32" s="208"/>
      <c r="AO32" s="275">
        <v>2</v>
      </c>
      <c r="AP32" s="377" t="s">
        <v>94</v>
      </c>
      <c r="AQ32" s="378"/>
      <c r="AR32" s="378"/>
      <c r="AS32" s="378"/>
      <c r="AT32" s="378"/>
      <c r="AU32" s="379"/>
      <c r="AV32" s="204">
        <v>51</v>
      </c>
      <c r="AW32" s="200"/>
      <c r="AX32" s="208"/>
      <c r="AY32" s="275">
        <v>3</v>
      </c>
      <c r="AZ32" s="377" t="s">
        <v>94</v>
      </c>
      <c r="BA32" s="378"/>
      <c r="BB32" s="378"/>
      <c r="BC32" s="378"/>
      <c r="BD32" s="378"/>
      <c r="BE32" s="379"/>
      <c r="BF32" s="204">
        <v>24</v>
      </c>
      <c r="BG32" s="200"/>
      <c r="BH32" s="208"/>
      <c r="BI32" s="208"/>
      <c r="BJ32" s="199">
        <v>4</v>
      </c>
      <c r="BK32" s="377" t="s">
        <v>94</v>
      </c>
      <c r="BL32" s="378"/>
      <c r="BM32" s="378"/>
      <c r="BN32" s="378"/>
      <c r="BO32" s="378"/>
      <c r="BP32" s="379"/>
      <c r="BQ32" s="204">
        <v>20</v>
      </c>
      <c r="BR32" s="200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</row>
    <row r="33" spans="4:90" s="133" customFormat="1">
      <c r="D33" s="290" t="s">
        <v>76</v>
      </c>
      <c r="E33" s="290"/>
      <c r="F33" s="290"/>
      <c r="G33" s="290"/>
      <c r="H33" s="290"/>
      <c r="I33" s="290"/>
      <c r="J33" s="290"/>
      <c r="K33" s="290"/>
      <c r="M33" s="290" t="s">
        <v>76</v>
      </c>
      <c r="N33" s="290"/>
      <c r="O33" s="290"/>
      <c r="P33" s="290"/>
      <c r="Q33" s="290"/>
      <c r="R33" s="290"/>
      <c r="S33" s="290"/>
      <c r="T33" s="290"/>
      <c r="V33" s="290" t="s">
        <v>76</v>
      </c>
      <c r="W33" s="290"/>
      <c r="X33" s="290"/>
      <c r="Y33" s="290"/>
      <c r="Z33" s="290"/>
      <c r="AA33" s="290"/>
      <c r="AB33" s="290"/>
      <c r="AC33" s="290"/>
      <c r="AE33" s="290" t="s">
        <v>76</v>
      </c>
      <c r="AF33" s="290"/>
      <c r="AG33" s="290"/>
      <c r="AH33" s="290"/>
      <c r="AI33" s="290"/>
      <c r="AJ33" s="290"/>
      <c r="AK33" s="290"/>
      <c r="AL33" s="290"/>
      <c r="AO33" s="290" t="s">
        <v>76</v>
      </c>
      <c r="AP33" s="290"/>
      <c r="AQ33" s="290"/>
      <c r="AR33" s="290"/>
      <c r="AS33" s="290"/>
      <c r="AT33" s="290"/>
      <c r="AU33" s="290"/>
      <c r="AV33" s="290"/>
      <c r="AW33" s="195"/>
      <c r="AY33" s="290" t="s">
        <v>76</v>
      </c>
      <c r="AZ33" s="290"/>
      <c r="BA33" s="290"/>
      <c r="BB33" s="290"/>
      <c r="BC33" s="290"/>
      <c r="BD33" s="290"/>
      <c r="BE33" s="290"/>
      <c r="BF33" s="290"/>
      <c r="BG33" s="195"/>
      <c r="BJ33" s="380" t="s">
        <v>77</v>
      </c>
      <c r="BK33" s="380"/>
      <c r="BL33" s="380"/>
      <c r="BM33" s="380"/>
      <c r="BN33" s="380"/>
      <c r="BO33" s="380"/>
      <c r="BP33" s="380"/>
      <c r="BQ33" s="380"/>
      <c r="BR33" s="380"/>
    </row>
    <row r="34" spans="4:90">
      <c r="D34" s="209"/>
      <c r="E34" s="209"/>
      <c r="F34" s="209"/>
      <c r="G34" s="209"/>
      <c r="H34" s="209"/>
      <c r="I34" s="209"/>
      <c r="J34" s="210" t="s">
        <v>31</v>
      </c>
      <c r="K34" s="210" t="s">
        <v>5</v>
      </c>
      <c r="L34" s="208"/>
      <c r="M34" s="209"/>
      <c r="N34" s="209"/>
      <c r="O34" s="209"/>
      <c r="P34" s="209"/>
      <c r="Q34" s="209"/>
      <c r="R34" s="209"/>
      <c r="S34" s="210" t="s">
        <v>31</v>
      </c>
      <c r="T34" s="210" t="s">
        <v>5</v>
      </c>
      <c r="U34" s="208"/>
      <c r="V34" s="209"/>
      <c r="W34" s="209"/>
      <c r="X34" s="209"/>
      <c r="Y34" s="209"/>
      <c r="Z34" s="209"/>
      <c r="AA34" s="209"/>
      <c r="AB34" s="210" t="s">
        <v>31</v>
      </c>
      <c r="AC34" s="210" t="s">
        <v>5</v>
      </c>
      <c r="AD34" s="208"/>
      <c r="AE34" s="209"/>
      <c r="AF34" s="209"/>
      <c r="AG34" s="209"/>
      <c r="AH34" s="209"/>
      <c r="AI34" s="209"/>
      <c r="AJ34" s="209"/>
      <c r="AK34" s="210" t="s">
        <v>31</v>
      </c>
      <c r="AL34" s="210" t="s">
        <v>5</v>
      </c>
      <c r="AM34" s="208"/>
      <c r="AN34" s="208"/>
      <c r="AO34" s="209"/>
      <c r="AP34" s="209"/>
      <c r="AQ34" s="209"/>
      <c r="AR34" s="209"/>
      <c r="AS34" s="209"/>
      <c r="AT34" s="209"/>
      <c r="AU34" s="209"/>
      <c r="AV34" s="210" t="s">
        <v>31</v>
      </c>
      <c r="AW34" s="210" t="s">
        <v>5</v>
      </c>
      <c r="AX34" s="208"/>
      <c r="AY34" s="209"/>
      <c r="AZ34" s="209"/>
      <c r="BA34" s="209"/>
      <c r="BB34" s="209"/>
      <c r="BC34" s="209"/>
      <c r="BD34" s="209"/>
      <c r="BE34" s="209"/>
      <c r="BF34" s="210" t="s">
        <v>31</v>
      </c>
      <c r="BG34" s="210" t="s">
        <v>5</v>
      </c>
      <c r="BH34" s="208"/>
      <c r="BI34" s="208"/>
      <c r="BJ34" s="209"/>
      <c r="BK34" s="209"/>
      <c r="BL34" s="209"/>
      <c r="BM34" s="209"/>
      <c r="BN34" s="209"/>
      <c r="BO34" s="209"/>
      <c r="BP34" s="209"/>
      <c r="BQ34" s="210" t="s">
        <v>31</v>
      </c>
      <c r="BR34" s="210" t="s">
        <v>5</v>
      </c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</row>
    <row r="35" spans="4:90">
      <c r="D35" s="199">
        <v>1</v>
      </c>
      <c r="E35" s="377" t="s">
        <v>95</v>
      </c>
      <c r="F35" s="378"/>
      <c r="G35" s="378"/>
      <c r="H35" s="378"/>
      <c r="I35" s="379"/>
      <c r="J35" s="204">
        <v>27</v>
      </c>
      <c r="K35" s="200">
        <v>47</v>
      </c>
      <c r="L35" s="208"/>
      <c r="M35" s="199">
        <v>1</v>
      </c>
      <c r="N35" s="377" t="s">
        <v>95</v>
      </c>
      <c r="O35" s="378"/>
      <c r="P35" s="378"/>
      <c r="Q35" s="378"/>
      <c r="R35" s="379"/>
      <c r="S35" s="204">
        <v>28</v>
      </c>
      <c r="T35" s="200">
        <v>47</v>
      </c>
      <c r="U35" s="208"/>
      <c r="V35" s="199">
        <v>1</v>
      </c>
      <c r="W35" s="377" t="s">
        <v>95</v>
      </c>
      <c r="X35" s="378"/>
      <c r="Y35" s="378"/>
      <c r="Z35" s="378"/>
      <c r="AA35" s="379"/>
      <c r="AB35" s="204">
        <v>28</v>
      </c>
      <c r="AC35" s="200">
        <v>47</v>
      </c>
      <c r="AD35" s="208"/>
      <c r="AE35" s="199">
        <v>1</v>
      </c>
      <c r="AF35" s="377" t="s">
        <v>95</v>
      </c>
      <c r="AG35" s="378"/>
      <c r="AH35" s="378"/>
      <c r="AI35" s="378"/>
      <c r="AJ35" s="379"/>
      <c r="AK35" s="204">
        <v>26</v>
      </c>
      <c r="AL35" s="200">
        <v>45</v>
      </c>
      <c r="AM35" s="208"/>
      <c r="AN35" s="208"/>
      <c r="AO35" s="199">
        <v>1</v>
      </c>
      <c r="AP35" s="377" t="s">
        <v>95</v>
      </c>
      <c r="AQ35" s="378"/>
      <c r="AR35" s="378"/>
      <c r="AS35" s="378"/>
      <c r="AT35" s="378"/>
      <c r="AU35" s="379"/>
      <c r="AV35" s="204">
        <v>25</v>
      </c>
      <c r="AW35" s="200">
        <v>44</v>
      </c>
      <c r="AX35" s="208"/>
      <c r="AY35" s="199">
        <v>1</v>
      </c>
      <c r="AZ35" s="377" t="s">
        <v>95</v>
      </c>
      <c r="BA35" s="378"/>
      <c r="BB35" s="378"/>
      <c r="BC35" s="378"/>
      <c r="BD35" s="378"/>
      <c r="BE35" s="379"/>
      <c r="BF35" s="204">
        <v>28</v>
      </c>
      <c r="BG35" s="200">
        <v>48</v>
      </c>
      <c r="BH35" s="208"/>
      <c r="BI35" s="208"/>
      <c r="BJ35" s="199">
        <v>1</v>
      </c>
      <c r="BK35" s="377" t="s">
        <v>95</v>
      </c>
      <c r="BL35" s="378"/>
      <c r="BM35" s="378"/>
      <c r="BN35" s="378"/>
      <c r="BO35" s="378"/>
      <c r="BP35" s="379"/>
      <c r="BQ35" s="204">
        <v>79</v>
      </c>
      <c r="BR35" s="200">
        <v>139</v>
      </c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</row>
    <row r="36" spans="4:90">
      <c r="D36" s="199">
        <v>2</v>
      </c>
      <c r="E36" s="377" t="s">
        <v>43</v>
      </c>
      <c r="F36" s="378"/>
      <c r="G36" s="378"/>
      <c r="H36" s="378"/>
      <c r="I36" s="379"/>
      <c r="J36" s="204">
        <v>25</v>
      </c>
      <c r="K36" s="200">
        <v>44</v>
      </c>
      <c r="L36" s="208"/>
      <c r="M36" s="199">
        <v>2</v>
      </c>
      <c r="N36" s="377" t="s">
        <v>43</v>
      </c>
      <c r="O36" s="378"/>
      <c r="P36" s="378"/>
      <c r="Q36" s="378"/>
      <c r="R36" s="379"/>
      <c r="S36" s="204">
        <v>26</v>
      </c>
      <c r="T36" s="200">
        <v>43</v>
      </c>
      <c r="U36" s="208"/>
      <c r="V36" s="199">
        <v>2</v>
      </c>
      <c r="W36" s="377" t="s">
        <v>43</v>
      </c>
      <c r="X36" s="378"/>
      <c r="Y36" s="378"/>
      <c r="Z36" s="378"/>
      <c r="AA36" s="379"/>
      <c r="AB36" s="204">
        <v>27</v>
      </c>
      <c r="AC36" s="200">
        <v>45</v>
      </c>
      <c r="AD36" s="208"/>
      <c r="AE36" s="199">
        <v>2</v>
      </c>
      <c r="AF36" s="377" t="s">
        <v>43</v>
      </c>
      <c r="AG36" s="378"/>
      <c r="AH36" s="378"/>
      <c r="AI36" s="378"/>
      <c r="AJ36" s="379"/>
      <c r="AK36" s="204">
        <v>26</v>
      </c>
      <c r="AL36" s="200">
        <v>44</v>
      </c>
      <c r="AM36" s="208"/>
      <c r="AN36" s="208"/>
      <c r="AO36" s="220">
        <v>2</v>
      </c>
      <c r="AP36" s="377" t="s">
        <v>65</v>
      </c>
      <c r="AQ36" s="378"/>
      <c r="AR36" s="378"/>
      <c r="AS36" s="378"/>
      <c r="AT36" s="378"/>
      <c r="AU36" s="379"/>
      <c r="AV36" s="204">
        <v>17</v>
      </c>
      <c r="AW36" s="200">
        <v>31</v>
      </c>
      <c r="AX36" s="208"/>
      <c r="AY36" s="199">
        <v>2</v>
      </c>
      <c r="AZ36" s="377" t="s">
        <v>43</v>
      </c>
      <c r="BA36" s="378"/>
      <c r="BB36" s="378"/>
      <c r="BC36" s="378"/>
      <c r="BD36" s="378"/>
      <c r="BE36" s="379"/>
      <c r="BF36" s="204">
        <v>25</v>
      </c>
      <c r="BG36" s="200">
        <v>44</v>
      </c>
      <c r="BH36" s="208"/>
      <c r="BI36" s="208"/>
      <c r="BJ36" s="199">
        <v>2</v>
      </c>
      <c r="BK36" s="377" t="s">
        <v>43</v>
      </c>
      <c r="BL36" s="378"/>
      <c r="BM36" s="378"/>
      <c r="BN36" s="378"/>
      <c r="BO36" s="378"/>
      <c r="BP36" s="379"/>
      <c r="BQ36" s="204">
        <v>74</v>
      </c>
      <c r="BR36" s="200">
        <v>129</v>
      </c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</row>
    <row r="37" spans="4:90">
      <c r="D37" s="199">
        <v>3</v>
      </c>
      <c r="E37" s="377" t="s">
        <v>65</v>
      </c>
      <c r="F37" s="378"/>
      <c r="G37" s="378"/>
      <c r="H37" s="378"/>
      <c r="I37" s="379"/>
      <c r="J37" s="204">
        <v>25</v>
      </c>
      <c r="K37" s="200">
        <v>43</v>
      </c>
      <c r="L37" s="208"/>
      <c r="M37" s="199">
        <v>3</v>
      </c>
      <c r="N37" s="377" t="s">
        <v>65</v>
      </c>
      <c r="O37" s="378"/>
      <c r="P37" s="378"/>
      <c r="Q37" s="378"/>
      <c r="R37" s="379"/>
      <c r="S37" s="204">
        <v>20</v>
      </c>
      <c r="T37" s="200">
        <v>35</v>
      </c>
      <c r="U37" s="208"/>
      <c r="V37" s="199">
        <v>3</v>
      </c>
      <c r="W37" s="377" t="s">
        <v>65</v>
      </c>
      <c r="X37" s="378"/>
      <c r="Y37" s="378"/>
      <c r="Z37" s="378"/>
      <c r="AA37" s="379"/>
      <c r="AB37" s="204">
        <v>24</v>
      </c>
      <c r="AC37" s="200">
        <v>41</v>
      </c>
      <c r="AD37" s="208"/>
      <c r="AE37" s="199">
        <v>3</v>
      </c>
      <c r="AF37" s="377" t="s">
        <v>65</v>
      </c>
      <c r="AG37" s="378"/>
      <c r="AH37" s="378"/>
      <c r="AI37" s="378"/>
      <c r="AJ37" s="379"/>
      <c r="AK37" s="204">
        <v>25</v>
      </c>
      <c r="AL37" s="200">
        <v>42</v>
      </c>
      <c r="AM37" s="208"/>
      <c r="AN37" s="208"/>
      <c r="AO37" s="220">
        <v>2</v>
      </c>
      <c r="AP37" s="377" t="s">
        <v>43</v>
      </c>
      <c r="AQ37" s="378"/>
      <c r="AR37" s="378"/>
      <c r="AS37" s="378"/>
      <c r="AT37" s="378"/>
      <c r="AU37" s="379"/>
      <c r="AV37" s="204">
        <v>17</v>
      </c>
      <c r="AW37" s="200">
        <v>31</v>
      </c>
      <c r="AX37" s="208"/>
      <c r="AY37" s="199">
        <v>3</v>
      </c>
      <c r="AZ37" s="377" t="s">
        <v>65</v>
      </c>
      <c r="BA37" s="378"/>
      <c r="BB37" s="378"/>
      <c r="BC37" s="378"/>
      <c r="BD37" s="378"/>
      <c r="BE37" s="379"/>
      <c r="BF37" s="204">
        <v>23</v>
      </c>
      <c r="BG37" s="200">
        <v>40</v>
      </c>
      <c r="BH37" s="208"/>
      <c r="BI37" s="208"/>
      <c r="BJ37" s="199">
        <v>3</v>
      </c>
      <c r="BK37" s="377" t="s">
        <v>65</v>
      </c>
      <c r="BL37" s="378"/>
      <c r="BM37" s="378"/>
      <c r="BN37" s="378"/>
      <c r="BO37" s="378"/>
      <c r="BP37" s="379"/>
      <c r="BQ37" s="204">
        <v>70</v>
      </c>
      <c r="BR37" s="200">
        <v>126</v>
      </c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</row>
    <row r="38" spans="4:90">
      <c r="D38" s="199">
        <v>4</v>
      </c>
      <c r="E38" s="377" t="s">
        <v>94</v>
      </c>
      <c r="F38" s="378"/>
      <c r="G38" s="378"/>
      <c r="H38" s="378"/>
      <c r="I38" s="379"/>
      <c r="J38" s="204">
        <v>22</v>
      </c>
      <c r="K38" s="199"/>
      <c r="L38" s="208"/>
      <c r="M38" s="199">
        <v>4</v>
      </c>
      <c r="N38" s="377" t="s">
        <v>94</v>
      </c>
      <c r="O38" s="378"/>
      <c r="P38" s="378"/>
      <c r="Q38" s="378"/>
      <c r="R38" s="379"/>
      <c r="S38" s="204">
        <v>19</v>
      </c>
      <c r="T38" s="200"/>
      <c r="U38" s="208"/>
      <c r="V38" s="275">
        <v>3</v>
      </c>
      <c r="W38" s="377" t="s">
        <v>94</v>
      </c>
      <c r="X38" s="378"/>
      <c r="Y38" s="378"/>
      <c r="Z38" s="378"/>
      <c r="AA38" s="379"/>
      <c r="AB38" s="204">
        <v>25</v>
      </c>
      <c r="AC38" s="200"/>
      <c r="AD38" s="208"/>
      <c r="AE38" s="199">
        <v>4</v>
      </c>
      <c r="AF38" s="377" t="s">
        <v>94</v>
      </c>
      <c r="AG38" s="378"/>
      <c r="AH38" s="378"/>
      <c r="AI38" s="378"/>
      <c r="AJ38" s="379"/>
      <c r="AK38" s="204">
        <v>24</v>
      </c>
      <c r="AL38" s="200"/>
      <c r="AM38" s="208"/>
      <c r="AN38" s="208"/>
      <c r="AO38" s="199">
        <v>4</v>
      </c>
      <c r="AP38" s="377" t="s">
        <v>94</v>
      </c>
      <c r="AQ38" s="378"/>
      <c r="AR38" s="378"/>
      <c r="AS38" s="378"/>
      <c r="AT38" s="378"/>
      <c r="AU38" s="379"/>
      <c r="AV38" s="204">
        <v>16</v>
      </c>
      <c r="AW38" s="200"/>
      <c r="AX38" s="208"/>
      <c r="AY38" s="199">
        <v>4</v>
      </c>
      <c r="AZ38" s="377" t="s">
        <v>94</v>
      </c>
      <c r="BA38" s="378"/>
      <c r="BB38" s="378"/>
      <c r="BC38" s="378"/>
      <c r="BD38" s="378"/>
      <c r="BE38" s="379"/>
      <c r="BF38" s="204">
        <v>21</v>
      </c>
      <c r="BG38" s="200"/>
      <c r="BH38" s="208"/>
      <c r="BI38" s="208"/>
      <c r="BJ38" s="199">
        <v>4</v>
      </c>
      <c r="BK38" s="377" t="s">
        <v>94</v>
      </c>
      <c r="BL38" s="378"/>
      <c r="BM38" s="378"/>
      <c r="BN38" s="378"/>
      <c r="BO38" s="378"/>
      <c r="BP38" s="379"/>
      <c r="BQ38" s="204">
        <v>60</v>
      </c>
      <c r="BR38" s="200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</row>
    <row r="39" spans="4:90" s="133" customFormat="1">
      <c r="D39" s="380" t="s">
        <v>77</v>
      </c>
      <c r="E39" s="380"/>
      <c r="F39" s="380"/>
      <c r="G39" s="380"/>
      <c r="H39" s="380"/>
      <c r="I39" s="380"/>
      <c r="J39" s="380"/>
      <c r="K39" s="380"/>
      <c r="M39" s="380" t="s">
        <v>77</v>
      </c>
      <c r="N39" s="380"/>
      <c r="O39" s="380"/>
      <c r="P39" s="380"/>
      <c r="Q39" s="380"/>
      <c r="R39" s="380"/>
      <c r="S39" s="380"/>
      <c r="T39" s="380"/>
      <c r="V39" s="380" t="s">
        <v>77</v>
      </c>
      <c r="W39" s="380"/>
      <c r="X39" s="380"/>
      <c r="Y39" s="380"/>
      <c r="Z39" s="380"/>
      <c r="AA39" s="380"/>
      <c r="AB39" s="380"/>
      <c r="AC39" s="380"/>
      <c r="AE39" s="380" t="s">
        <v>77</v>
      </c>
      <c r="AF39" s="380"/>
      <c r="AG39" s="380"/>
      <c r="AH39" s="380"/>
      <c r="AI39" s="380"/>
      <c r="AJ39" s="380"/>
      <c r="AK39" s="380"/>
      <c r="AL39" s="380"/>
      <c r="AO39" s="380" t="s">
        <v>77</v>
      </c>
      <c r="AP39" s="380"/>
      <c r="AQ39" s="380"/>
      <c r="AR39" s="380"/>
      <c r="AS39" s="380"/>
      <c r="AT39" s="380"/>
      <c r="AU39" s="380"/>
      <c r="AV39" s="380"/>
      <c r="AW39" s="380"/>
      <c r="AY39" s="380" t="s">
        <v>77</v>
      </c>
      <c r="AZ39" s="380"/>
      <c r="BA39" s="380"/>
      <c r="BB39" s="380"/>
      <c r="BC39" s="380"/>
      <c r="BD39" s="380"/>
      <c r="BE39" s="380"/>
      <c r="BF39" s="380"/>
      <c r="BG39" s="380"/>
    </row>
    <row r="40" spans="4:90">
      <c r="D40" s="209"/>
      <c r="E40" s="209"/>
      <c r="F40" s="209"/>
      <c r="G40" s="209"/>
      <c r="H40" s="209"/>
      <c r="I40" s="209"/>
      <c r="J40" s="210" t="s">
        <v>31</v>
      </c>
      <c r="K40" s="210" t="s">
        <v>5</v>
      </c>
      <c r="L40" s="208"/>
      <c r="M40" s="209"/>
      <c r="N40" s="209"/>
      <c r="O40" s="209"/>
      <c r="P40" s="209"/>
      <c r="Q40" s="209"/>
      <c r="R40" s="209"/>
      <c r="S40" s="210" t="s">
        <v>31</v>
      </c>
      <c r="T40" s="210" t="s">
        <v>5</v>
      </c>
      <c r="U40" s="208"/>
      <c r="V40" s="209"/>
      <c r="W40" s="209"/>
      <c r="X40" s="209"/>
      <c r="Y40" s="209"/>
      <c r="Z40" s="209"/>
      <c r="AA40" s="209"/>
      <c r="AB40" s="210" t="s">
        <v>31</v>
      </c>
      <c r="AC40" s="210" t="s">
        <v>5</v>
      </c>
      <c r="AD40" s="208"/>
      <c r="AE40" s="209"/>
      <c r="AF40" s="209"/>
      <c r="AG40" s="209"/>
      <c r="AH40" s="209"/>
      <c r="AI40" s="209"/>
      <c r="AJ40" s="209"/>
      <c r="AK40" s="210" t="s">
        <v>31</v>
      </c>
      <c r="AL40" s="210" t="s">
        <v>5</v>
      </c>
      <c r="AM40" s="208"/>
      <c r="AN40" s="208"/>
      <c r="AO40" s="209"/>
      <c r="AP40" s="209"/>
      <c r="AQ40" s="209"/>
      <c r="AR40" s="209"/>
      <c r="AS40" s="209"/>
      <c r="AT40" s="209"/>
      <c r="AU40" s="209"/>
      <c r="AV40" s="210" t="s">
        <v>31</v>
      </c>
      <c r="AW40" s="210" t="s">
        <v>5</v>
      </c>
      <c r="AX40" s="208"/>
      <c r="AY40" s="209"/>
      <c r="AZ40" s="209"/>
      <c r="BA40" s="209"/>
      <c r="BB40" s="209"/>
      <c r="BC40" s="209"/>
      <c r="BD40" s="209"/>
      <c r="BE40" s="209"/>
      <c r="BF40" s="210" t="s">
        <v>31</v>
      </c>
      <c r="BG40" s="210" t="s">
        <v>5</v>
      </c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</row>
    <row r="41" spans="4:90">
      <c r="D41" s="199">
        <v>1</v>
      </c>
      <c r="E41" s="377" t="s">
        <v>95</v>
      </c>
      <c r="F41" s="378"/>
      <c r="G41" s="378"/>
      <c r="H41" s="378"/>
      <c r="I41" s="379"/>
      <c r="J41" s="201">
        <v>103</v>
      </c>
      <c r="K41" s="201">
        <v>179</v>
      </c>
      <c r="L41" s="208"/>
      <c r="M41" s="199">
        <v>1</v>
      </c>
      <c r="N41" s="377" t="s">
        <v>95</v>
      </c>
      <c r="O41" s="378"/>
      <c r="P41" s="378"/>
      <c r="Q41" s="378"/>
      <c r="R41" s="379"/>
      <c r="S41" s="201">
        <v>106</v>
      </c>
      <c r="T41" s="201">
        <v>180</v>
      </c>
      <c r="U41" s="208"/>
      <c r="V41" s="199">
        <v>1</v>
      </c>
      <c r="W41" s="377" t="s">
        <v>95</v>
      </c>
      <c r="X41" s="378"/>
      <c r="Y41" s="378"/>
      <c r="Z41" s="378"/>
      <c r="AA41" s="379"/>
      <c r="AB41" s="201">
        <v>252</v>
      </c>
      <c r="AC41" s="201">
        <v>419</v>
      </c>
      <c r="AD41" s="208"/>
      <c r="AE41" s="199">
        <v>1</v>
      </c>
      <c r="AF41" s="377" t="s">
        <v>95</v>
      </c>
      <c r="AG41" s="378"/>
      <c r="AH41" s="378"/>
      <c r="AI41" s="378"/>
      <c r="AJ41" s="379"/>
      <c r="AK41" s="201">
        <v>234</v>
      </c>
      <c r="AL41" s="201">
        <v>405</v>
      </c>
      <c r="AM41" s="208"/>
      <c r="AN41" s="208"/>
      <c r="AO41" s="199">
        <v>1</v>
      </c>
      <c r="AP41" s="377" t="s">
        <v>95</v>
      </c>
      <c r="AQ41" s="378"/>
      <c r="AR41" s="378"/>
      <c r="AS41" s="378"/>
      <c r="AT41" s="378"/>
      <c r="AU41" s="379"/>
      <c r="AV41" s="201">
        <v>169</v>
      </c>
      <c r="AW41" s="201">
        <v>302</v>
      </c>
      <c r="AX41" s="208"/>
      <c r="AY41" s="199">
        <v>1</v>
      </c>
      <c r="AZ41" s="377" t="s">
        <v>95</v>
      </c>
      <c r="BA41" s="378"/>
      <c r="BB41" s="378"/>
      <c r="BC41" s="378"/>
      <c r="BD41" s="378"/>
      <c r="BE41" s="379"/>
      <c r="BF41" s="201">
        <v>81</v>
      </c>
      <c r="BG41" s="201">
        <v>141</v>
      </c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</row>
    <row r="42" spans="4:90">
      <c r="D42" s="199">
        <v>2</v>
      </c>
      <c r="E42" s="377" t="s">
        <v>65</v>
      </c>
      <c r="F42" s="378"/>
      <c r="G42" s="378"/>
      <c r="H42" s="378"/>
      <c r="I42" s="379"/>
      <c r="J42" s="201">
        <v>100</v>
      </c>
      <c r="K42" s="201">
        <v>174</v>
      </c>
      <c r="L42" s="208"/>
      <c r="M42" s="199">
        <v>2</v>
      </c>
      <c r="N42" s="377" t="s">
        <v>43</v>
      </c>
      <c r="O42" s="378"/>
      <c r="P42" s="378"/>
      <c r="Q42" s="378"/>
      <c r="R42" s="379"/>
      <c r="S42" s="201">
        <v>106</v>
      </c>
      <c r="T42" s="201">
        <v>174</v>
      </c>
      <c r="U42" s="208"/>
      <c r="V42" s="199">
        <v>2</v>
      </c>
      <c r="W42" s="377" t="s">
        <v>43</v>
      </c>
      <c r="X42" s="378"/>
      <c r="Y42" s="378"/>
      <c r="Z42" s="378"/>
      <c r="AA42" s="379"/>
      <c r="AB42" s="201">
        <v>243</v>
      </c>
      <c r="AC42" s="201">
        <v>405</v>
      </c>
      <c r="AD42" s="208"/>
      <c r="AE42" s="199">
        <v>2</v>
      </c>
      <c r="AF42" s="377" t="s">
        <v>43</v>
      </c>
      <c r="AG42" s="378"/>
      <c r="AH42" s="378"/>
      <c r="AI42" s="378"/>
      <c r="AJ42" s="379"/>
      <c r="AK42" s="201">
        <v>238</v>
      </c>
      <c r="AL42" s="201">
        <v>400</v>
      </c>
      <c r="AM42" s="208"/>
      <c r="AN42" s="208"/>
      <c r="AO42" s="199">
        <v>2</v>
      </c>
      <c r="AP42" s="377" t="s">
        <v>65</v>
      </c>
      <c r="AQ42" s="378"/>
      <c r="AR42" s="378"/>
      <c r="AS42" s="378"/>
      <c r="AT42" s="378"/>
      <c r="AU42" s="379"/>
      <c r="AV42" s="201">
        <v>113</v>
      </c>
      <c r="AW42" s="201">
        <v>202</v>
      </c>
      <c r="AX42" s="208"/>
      <c r="AY42" s="199">
        <v>2</v>
      </c>
      <c r="AZ42" s="377" t="s">
        <v>43</v>
      </c>
      <c r="BA42" s="378"/>
      <c r="BB42" s="378"/>
      <c r="BC42" s="378"/>
      <c r="BD42" s="378"/>
      <c r="BE42" s="379"/>
      <c r="BF42" s="201">
        <v>74</v>
      </c>
      <c r="BG42" s="201">
        <v>130</v>
      </c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</row>
    <row r="43" spans="4:90">
      <c r="D43" s="199">
        <v>3</v>
      </c>
      <c r="E43" s="377" t="s">
        <v>43</v>
      </c>
      <c r="F43" s="378"/>
      <c r="G43" s="378"/>
      <c r="H43" s="378"/>
      <c r="I43" s="379"/>
      <c r="J43" s="201">
        <v>99</v>
      </c>
      <c r="K43" s="201">
        <v>171</v>
      </c>
      <c r="L43" s="208"/>
      <c r="M43" s="199">
        <v>3</v>
      </c>
      <c r="N43" s="377" t="s">
        <v>65</v>
      </c>
      <c r="O43" s="378"/>
      <c r="P43" s="378"/>
      <c r="Q43" s="378"/>
      <c r="R43" s="379"/>
      <c r="S43" s="201">
        <v>88</v>
      </c>
      <c r="T43" s="201">
        <v>151</v>
      </c>
      <c r="U43" s="208"/>
      <c r="V43" s="199">
        <v>3</v>
      </c>
      <c r="W43" s="377" t="s">
        <v>65</v>
      </c>
      <c r="X43" s="378"/>
      <c r="Y43" s="378"/>
      <c r="Z43" s="378"/>
      <c r="AA43" s="379"/>
      <c r="AB43" s="201">
        <v>220</v>
      </c>
      <c r="AC43" s="201">
        <v>369</v>
      </c>
      <c r="AD43" s="208"/>
      <c r="AE43" s="199">
        <v>3</v>
      </c>
      <c r="AF43" s="377" t="s">
        <v>65</v>
      </c>
      <c r="AG43" s="378"/>
      <c r="AH43" s="378"/>
      <c r="AI43" s="378"/>
      <c r="AJ43" s="379"/>
      <c r="AK43" s="201">
        <v>225</v>
      </c>
      <c r="AL43" s="201">
        <v>378</v>
      </c>
      <c r="AM43" s="208"/>
      <c r="AN43" s="208"/>
      <c r="AO43" s="199">
        <v>3</v>
      </c>
      <c r="AP43" s="377" t="s">
        <v>43</v>
      </c>
      <c r="AQ43" s="378"/>
      <c r="AR43" s="378"/>
      <c r="AS43" s="378"/>
      <c r="AT43" s="378"/>
      <c r="AU43" s="379"/>
      <c r="AV43" s="201">
        <v>107</v>
      </c>
      <c r="AW43" s="201">
        <v>193</v>
      </c>
      <c r="AX43" s="208"/>
      <c r="AY43" s="199">
        <v>3</v>
      </c>
      <c r="AZ43" s="377" t="s">
        <v>65</v>
      </c>
      <c r="BA43" s="378"/>
      <c r="BB43" s="378"/>
      <c r="BC43" s="378"/>
      <c r="BD43" s="378"/>
      <c r="BE43" s="379"/>
      <c r="BF43" s="201">
        <v>66</v>
      </c>
      <c r="BG43" s="201">
        <v>117</v>
      </c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</row>
    <row r="44" spans="4:90">
      <c r="D44" s="199">
        <v>4</v>
      </c>
      <c r="E44" s="377" t="s">
        <v>94</v>
      </c>
      <c r="F44" s="378"/>
      <c r="G44" s="378"/>
      <c r="H44" s="378"/>
      <c r="I44" s="379"/>
      <c r="J44" s="204">
        <v>86</v>
      </c>
      <c r="K44" s="200"/>
      <c r="L44" s="208"/>
      <c r="M44" s="199">
        <v>4</v>
      </c>
      <c r="N44" s="377" t="s">
        <v>94</v>
      </c>
      <c r="O44" s="378"/>
      <c r="P44" s="378"/>
      <c r="Q44" s="378"/>
      <c r="R44" s="379"/>
      <c r="S44" s="204">
        <v>80</v>
      </c>
      <c r="T44" s="200"/>
      <c r="U44" s="208"/>
      <c r="V44" s="275">
        <v>3</v>
      </c>
      <c r="W44" s="377" t="s">
        <v>94</v>
      </c>
      <c r="X44" s="378"/>
      <c r="Y44" s="378"/>
      <c r="Z44" s="378"/>
      <c r="AA44" s="379"/>
      <c r="AB44" s="204">
        <v>233</v>
      </c>
      <c r="AC44" s="200"/>
      <c r="AD44" s="208"/>
      <c r="AE44" s="199">
        <v>4</v>
      </c>
      <c r="AF44" s="377" t="s">
        <v>94</v>
      </c>
      <c r="AG44" s="378"/>
      <c r="AH44" s="378"/>
      <c r="AI44" s="378"/>
      <c r="AJ44" s="379"/>
      <c r="AK44" s="204">
        <v>208</v>
      </c>
      <c r="AL44" s="200"/>
      <c r="AM44" s="208"/>
      <c r="AN44" s="208"/>
      <c r="AO44" s="275">
        <v>2</v>
      </c>
      <c r="AP44" s="377" t="s">
        <v>94</v>
      </c>
      <c r="AQ44" s="378"/>
      <c r="AR44" s="378"/>
      <c r="AS44" s="378"/>
      <c r="AT44" s="378"/>
      <c r="AU44" s="379"/>
      <c r="AV44" s="201">
        <v>118</v>
      </c>
      <c r="AW44" s="201"/>
      <c r="AX44" s="208"/>
      <c r="AY44" s="275">
        <v>3</v>
      </c>
      <c r="AZ44" s="377" t="s">
        <v>94</v>
      </c>
      <c r="BA44" s="378"/>
      <c r="BB44" s="378"/>
      <c r="BC44" s="378"/>
      <c r="BD44" s="378"/>
      <c r="BE44" s="379"/>
      <c r="BF44" s="204">
        <v>68</v>
      </c>
      <c r="BG44" s="200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</row>
    <row r="45" spans="4:90"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</row>
    <row r="46" spans="4:90"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</row>
    <row r="47" spans="4:90"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</row>
    <row r="48" spans="4:90"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</row>
    <row r="49" spans="4:90"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</row>
    <row r="50" spans="4:90"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</row>
    <row r="51" spans="4:90"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</row>
    <row r="52" spans="4:90"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</row>
    <row r="53" spans="4:90"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</row>
    <row r="54" spans="4:90"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</row>
    <row r="55" spans="4:90"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</row>
    <row r="56" spans="4:90"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</row>
    <row r="57" spans="4:90"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</row>
    <row r="58" spans="4:90"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</row>
    <row r="59" spans="4:90"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</row>
    <row r="60" spans="4:90"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</row>
    <row r="61" spans="4:90"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</row>
    <row r="62" spans="4:90"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</row>
    <row r="63" spans="4:90"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</row>
    <row r="64" spans="4:90"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</row>
    <row r="65" spans="4:90"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</row>
    <row r="66" spans="4:90"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</row>
    <row r="67" spans="4:90"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</row>
    <row r="68" spans="4:90"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</row>
    <row r="69" spans="4:90"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</row>
    <row r="70" spans="4:90"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</row>
    <row r="71" spans="4:90"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</row>
    <row r="72" spans="4:90"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</row>
    <row r="73" spans="4:90"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</row>
    <row r="74" spans="4:90"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</row>
    <row r="75" spans="4:90"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</row>
    <row r="76" spans="4:90"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</row>
    <row r="77" spans="4:90"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</row>
    <row r="78" spans="4:90"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</row>
    <row r="79" spans="4:90"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</row>
    <row r="80" spans="4:90"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</row>
    <row r="81" spans="4:90"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</row>
    <row r="82" spans="4:90"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</row>
    <row r="83" spans="4:90"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</row>
    <row r="84" spans="4:90"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</row>
    <row r="85" spans="4:90"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</row>
    <row r="86" spans="4:90"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</row>
    <row r="87" spans="4:90"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</row>
    <row r="88" spans="4:90"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</row>
    <row r="89" spans="4:90"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</row>
    <row r="90" spans="4:90"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</row>
    <row r="91" spans="4:90"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</row>
    <row r="92" spans="4:90"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</row>
    <row r="93" spans="4:90"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</row>
    <row r="94" spans="4:90"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</row>
    <row r="95" spans="4:90"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</row>
    <row r="96" spans="4:90"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</row>
    <row r="97" spans="4:90"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</row>
    <row r="98" spans="4:90"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</row>
    <row r="99" spans="4:90"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</row>
    <row r="100" spans="4:90"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</row>
    <row r="101" spans="4:90"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</row>
    <row r="102" spans="4:90"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</row>
    <row r="103" spans="4:90"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</row>
    <row r="104" spans="4:90"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08"/>
      <c r="CJ104" s="208"/>
      <c r="CK104" s="208"/>
      <c r="CL104" s="208"/>
    </row>
    <row r="105" spans="4:90"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</row>
    <row r="106" spans="4:90"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/>
    </row>
  </sheetData>
  <sortState ref="C6:C10">
    <sortCondition ref="C6:C10"/>
  </sortState>
  <mergeCells count="259">
    <mergeCell ref="CU19:CX19"/>
    <mergeCell ref="DK18:DM18"/>
    <mergeCell ref="CY19:DA19"/>
    <mergeCell ref="DC19:DE19"/>
    <mergeCell ref="DG19:DI19"/>
    <mergeCell ref="DK19:DM19"/>
    <mergeCell ref="DK17:DM17"/>
    <mergeCell ref="DG18:DI18"/>
    <mergeCell ref="DC18:DE18"/>
    <mergeCell ref="CY18:DA18"/>
    <mergeCell ref="CU18:CX18"/>
    <mergeCell ref="DK14:DM14"/>
    <mergeCell ref="CY15:DA15"/>
    <mergeCell ref="DC15:DE15"/>
    <mergeCell ref="DG15:DI15"/>
    <mergeCell ref="DK15:DM15"/>
    <mergeCell ref="CY16:DA16"/>
    <mergeCell ref="DC16:DE16"/>
    <mergeCell ref="DG16:DI16"/>
    <mergeCell ref="DK16:DM16"/>
    <mergeCell ref="CY14:DA14"/>
    <mergeCell ref="DC14:DE14"/>
    <mergeCell ref="DG14:DI14"/>
    <mergeCell ref="CY17:DA17"/>
    <mergeCell ref="DC17:DE17"/>
    <mergeCell ref="DG17:DI17"/>
    <mergeCell ref="CU12:CX12"/>
    <mergeCell ref="CU13:CX13"/>
    <mergeCell ref="CU14:CX14"/>
    <mergeCell ref="CU15:CX15"/>
    <mergeCell ref="CU16:CX16"/>
    <mergeCell ref="CU17:CX17"/>
    <mergeCell ref="CY12:DB12"/>
    <mergeCell ref="DC12:DF12"/>
    <mergeCell ref="DG12:DJ12"/>
    <mergeCell ref="ET4:FA4"/>
    <mergeCell ref="FB4:FI4"/>
    <mergeCell ref="FK4:FR4"/>
    <mergeCell ref="CX4:DE4"/>
    <mergeCell ref="DF4:DM4"/>
    <mergeCell ref="DN4:DW4"/>
    <mergeCell ref="FS4:FZ4"/>
    <mergeCell ref="CE13:CH13"/>
    <mergeCell ref="CJ13:CM13"/>
    <mergeCell ref="DK12:DN12"/>
    <mergeCell ref="DK11:DN11"/>
    <mergeCell ref="DK13:DM13"/>
    <mergeCell ref="CU11:DJ11"/>
    <mergeCell ref="CY13:DA13"/>
    <mergeCell ref="DC13:DE13"/>
    <mergeCell ref="DG13:DI13"/>
    <mergeCell ref="V11:AL11"/>
    <mergeCell ref="AO11:AW11"/>
    <mergeCell ref="AY11:BG11"/>
    <mergeCell ref="BI11:BS11"/>
    <mergeCell ref="BU11:CC11"/>
    <mergeCell ref="CE11:CM11"/>
    <mergeCell ref="CO11:CS11"/>
    <mergeCell ref="EC4:EJ4"/>
    <mergeCell ref="EK4:EN4"/>
    <mergeCell ref="AO12:AW12"/>
    <mergeCell ref="BI12:BS12"/>
    <mergeCell ref="V12:AC12"/>
    <mergeCell ref="BU12:CC12"/>
    <mergeCell ref="CE12:CM12"/>
    <mergeCell ref="BU13:BX13"/>
    <mergeCell ref="EC1:GN1"/>
    <mergeCell ref="U2:AK2"/>
    <mergeCell ref="AT2:AW2"/>
    <mergeCell ref="BB2:BF2"/>
    <mergeCell ref="BP2:CF2"/>
    <mergeCell ref="CG2:CW2"/>
    <mergeCell ref="DF2:DI2"/>
    <mergeCell ref="DN2:DR2"/>
    <mergeCell ref="EC2:ES2"/>
    <mergeCell ref="ET2:FJ2"/>
    <mergeCell ref="FS2:FV2"/>
    <mergeCell ref="GA2:GE2"/>
    <mergeCell ref="AL2:AS2"/>
    <mergeCell ref="CX2:DE2"/>
    <mergeCell ref="FK2:FR2"/>
    <mergeCell ref="GA4:GJ4"/>
    <mergeCell ref="D1:BN1"/>
    <mergeCell ref="D11:T11"/>
    <mergeCell ref="BP1:EA1"/>
    <mergeCell ref="D4:K4"/>
    <mergeCell ref="L4:O4"/>
    <mergeCell ref="U4:AB4"/>
    <mergeCell ref="AC4:AJ4"/>
    <mergeCell ref="AL4:AS4"/>
    <mergeCell ref="AT4:BA4"/>
    <mergeCell ref="BB4:BK4"/>
    <mergeCell ref="BP4:BW4"/>
    <mergeCell ref="BX4:CA4"/>
    <mergeCell ref="CG4:CN4"/>
    <mergeCell ref="CO4:CV4"/>
    <mergeCell ref="D2:T2"/>
    <mergeCell ref="AO39:AW39"/>
    <mergeCell ref="V33:AC33"/>
    <mergeCell ref="V27:AC27"/>
    <mergeCell ref="AE27:AL27"/>
    <mergeCell ref="AO27:AW27"/>
    <mergeCell ref="AE33:AL33"/>
    <mergeCell ref="AE39:AL39"/>
    <mergeCell ref="D27:K27"/>
    <mergeCell ref="M27:T27"/>
    <mergeCell ref="M39:T39"/>
    <mergeCell ref="D33:K33"/>
    <mergeCell ref="M33:T33"/>
    <mergeCell ref="D39:K39"/>
    <mergeCell ref="E30:I30"/>
    <mergeCell ref="E31:I31"/>
    <mergeCell ref="E32:I32"/>
    <mergeCell ref="N29:R29"/>
    <mergeCell ref="N30:R30"/>
    <mergeCell ref="N31:R31"/>
    <mergeCell ref="N32:R32"/>
    <mergeCell ref="E29:I29"/>
    <mergeCell ref="W29:AA29"/>
    <mergeCell ref="W30:AA30"/>
    <mergeCell ref="W31:AA31"/>
    <mergeCell ref="BZ13:CC13"/>
    <mergeCell ref="AP23:AU23"/>
    <mergeCell ref="AP24:AU24"/>
    <mergeCell ref="AP25:AU25"/>
    <mergeCell ref="AP26:AU26"/>
    <mergeCell ref="BV23:CA23"/>
    <mergeCell ref="BV24:CA24"/>
    <mergeCell ref="BV25:CA25"/>
    <mergeCell ref="BV26:CA26"/>
    <mergeCell ref="BK23:BP23"/>
    <mergeCell ref="BK24:BP24"/>
    <mergeCell ref="BK25:BP25"/>
    <mergeCell ref="BK26:BP26"/>
    <mergeCell ref="BJ21:BR21"/>
    <mergeCell ref="AO20:AW20"/>
    <mergeCell ref="AY20:BG20"/>
    <mergeCell ref="AO21:AW21"/>
    <mergeCell ref="AY21:BG21"/>
    <mergeCell ref="AO13:AR13"/>
    <mergeCell ref="AT13:AW13"/>
    <mergeCell ref="AY13:BB13"/>
    <mergeCell ref="BD13:BG13"/>
    <mergeCell ref="BI13:BM13"/>
    <mergeCell ref="BO13:BS13"/>
    <mergeCell ref="BJ20:BR20"/>
    <mergeCell ref="BJ33:BR33"/>
    <mergeCell ref="AY27:BG27"/>
    <mergeCell ref="AZ24:BE24"/>
    <mergeCell ref="AZ25:BE25"/>
    <mergeCell ref="BU21:CC21"/>
    <mergeCell ref="BJ27:BR27"/>
    <mergeCell ref="AO33:AV33"/>
    <mergeCell ref="AY33:BF33"/>
    <mergeCell ref="AP29:AU29"/>
    <mergeCell ref="AP30:AU30"/>
    <mergeCell ref="AP31:AU31"/>
    <mergeCell ref="AP32:AU32"/>
    <mergeCell ref="E23:I23"/>
    <mergeCell ref="E24:I24"/>
    <mergeCell ref="E25:I25"/>
    <mergeCell ref="E26:I26"/>
    <mergeCell ref="N23:R23"/>
    <mergeCell ref="N24:R24"/>
    <mergeCell ref="N25:R25"/>
    <mergeCell ref="N26:R26"/>
    <mergeCell ref="AY12:BG12"/>
    <mergeCell ref="D21:K21"/>
    <mergeCell ref="M21:T21"/>
    <mergeCell ref="V21:AC21"/>
    <mergeCell ref="AE21:AL21"/>
    <mergeCell ref="D20:K20"/>
    <mergeCell ref="M20:T20"/>
    <mergeCell ref="V20:AC20"/>
    <mergeCell ref="AE20:AL20"/>
    <mergeCell ref="D13:G13"/>
    <mergeCell ref="D12:K12"/>
    <mergeCell ref="M12:T12"/>
    <mergeCell ref="M13:P13"/>
    <mergeCell ref="V13:Y13"/>
    <mergeCell ref="AE13:AH13"/>
    <mergeCell ref="AE12:AL12"/>
    <mergeCell ref="W32:AA32"/>
    <mergeCell ref="AF23:AJ23"/>
    <mergeCell ref="AF24:AJ24"/>
    <mergeCell ref="AF25:AJ25"/>
    <mergeCell ref="AF26:AJ26"/>
    <mergeCell ref="AF29:AJ29"/>
    <mergeCell ref="AF30:AJ30"/>
    <mergeCell ref="AF31:AJ31"/>
    <mergeCell ref="AF32:AJ32"/>
    <mergeCell ref="W24:AA24"/>
    <mergeCell ref="W25:AA25"/>
    <mergeCell ref="W26:AA26"/>
    <mergeCell ref="W23:AA23"/>
    <mergeCell ref="AF41:AJ41"/>
    <mergeCell ref="AF42:AJ42"/>
    <mergeCell ref="AF43:AJ43"/>
    <mergeCell ref="AF44:AJ44"/>
    <mergeCell ref="V39:AC39"/>
    <mergeCell ref="E35:I35"/>
    <mergeCell ref="E36:I36"/>
    <mergeCell ref="E37:I37"/>
    <mergeCell ref="E38:I38"/>
    <mergeCell ref="N35:R35"/>
    <mergeCell ref="N36:R36"/>
    <mergeCell ref="N37:R37"/>
    <mergeCell ref="N38:R38"/>
    <mergeCell ref="W35:AA35"/>
    <mergeCell ref="W36:AA36"/>
    <mergeCell ref="W37:AA37"/>
    <mergeCell ref="W38:AA38"/>
    <mergeCell ref="E41:I41"/>
    <mergeCell ref="E42:I42"/>
    <mergeCell ref="E43:I43"/>
    <mergeCell ref="E44:I44"/>
    <mergeCell ref="N41:R41"/>
    <mergeCell ref="N42:R42"/>
    <mergeCell ref="N43:R43"/>
    <mergeCell ref="N44:R44"/>
    <mergeCell ref="W41:AA41"/>
    <mergeCell ref="W42:AA42"/>
    <mergeCell ref="W43:AA43"/>
    <mergeCell ref="W44:AA44"/>
    <mergeCell ref="AF35:AJ35"/>
    <mergeCell ref="AZ23:BE23"/>
    <mergeCell ref="AP35:AU35"/>
    <mergeCell ref="AP36:AU36"/>
    <mergeCell ref="AP37:AU37"/>
    <mergeCell ref="AP38:AU38"/>
    <mergeCell ref="AZ35:BE35"/>
    <mergeCell ref="AZ36:BE36"/>
    <mergeCell ref="AZ37:BE37"/>
    <mergeCell ref="AZ38:BE38"/>
    <mergeCell ref="AZ26:BE26"/>
    <mergeCell ref="AF36:AJ36"/>
    <mergeCell ref="AF37:AJ37"/>
    <mergeCell ref="AF38:AJ38"/>
    <mergeCell ref="AP41:AU41"/>
    <mergeCell ref="AP42:AU42"/>
    <mergeCell ref="AP43:AU43"/>
    <mergeCell ref="AP44:AU44"/>
    <mergeCell ref="AZ41:BE41"/>
    <mergeCell ref="AZ42:BE42"/>
    <mergeCell ref="AZ43:BE43"/>
    <mergeCell ref="AZ44:BE44"/>
    <mergeCell ref="BK29:BP29"/>
    <mergeCell ref="BK30:BP30"/>
    <mergeCell ref="BK31:BP31"/>
    <mergeCell ref="BK32:BP32"/>
    <mergeCell ref="BK35:BP35"/>
    <mergeCell ref="BK36:BP36"/>
    <mergeCell ref="BK37:BP37"/>
    <mergeCell ref="BK38:BP38"/>
    <mergeCell ref="AZ29:BE29"/>
    <mergeCell ref="AZ30:BE30"/>
    <mergeCell ref="AZ31:BE31"/>
    <mergeCell ref="AZ32:BE32"/>
    <mergeCell ref="AY39:BG39"/>
  </mergeCells>
  <phoneticPr fontId="2" type="noConversion"/>
  <hyperlinks>
    <hyperlink ref="C1" location="Indice!A1" display="Volver a Indice"/>
  </hyperlinks>
  <pageMargins left="0.2" right="0.27" top="1" bottom="1" header="0.14000000000000001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S38"/>
  <sheetViews>
    <sheetView workbookViewId="0">
      <pane xSplit="3" topLeftCell="GC1" activePane="topRight" state="frozen"/>
      <selection pane="topRight" activeCell="E27" sqref="E27:I27"/>
    </sheetView>
  </sheetViews>
  <sheetFormatPr baseColWidth="10" defaultRowHeight="12.75"/>
  <cols>
    <col min="1" max="1" width="2.28515625" bestFit="1" customWidth="1"/>
    <col min="2" max="2" width="5" bestFit="1" customWidth="1"/>
    <col min="3" max="3" width="22.5703125" bestFit="1" customWidth="1"/>
    <col min="4" max="197" width="4.7109375" customWidth="1"/>
    <col min="198" max="198" width="3" bestFit="1" customWidth="1"/>
    <col min="199" max="199" width="3.7109375" bestFit="1" customWidth="1"/>
    <col min="200" max="200" width="4" bestFit="1" customWidth="1"/>
    <col min="201" max="202" width="3" bestFit="1" customWidth="1"/>
    <col min="203" max="203" width="3.7109375" bestFit="1" customWidth="1"/>
    <col min="204" max="204" width="3.42578125" bestFit="1" customWidth="1"/>
    <col min="205" max="206" width="3" bestFit="1" customWidth="1"/>
    <col min="207" max="207" width="3.7109375" bestFit="1" customWidth="1"/>
    <col min="208" max="208" width="4" bestFit="1" customWidth="1"/>
    <col min="209" max="209" width="3.85546875" customWidth="1"/>
    <col min="210" max="212" width="3" bestFit="1" customWidth="1"/>
    <col min="213" max="213" width="3.7109375" bestFit="1" customWidth="1"/>
    <col min="214" max="214" width="3.42578125" bestFit="1" customWidth="1"/>
    <col min="215" max="217" width="3" bestFit="1" customWidth="1"/>
    <col min="218" max="218" width="3.7109375" bestFit="1" customWidth="1"/>
    <col min="219" max="219" width="4" bestFit="1" customWidth="1"/>
    <col min="220" max="220" width="5" bestFit="1" customWidth="1"/>
    <col min="221" max="221" width="4.5703125" bestFit="1" customWidth="1"/>
    <col min="222" max="223" width="5" bestFit="1" customWidth="1"/>
    <col min="224" max="224" width="2" bestFit="1" customWidth="1"/>
    <col min="225" max="225" width="6.5703125" bestFit="1" customWidth="1"/>
    <col min="226" max="226" width="14.140625" bestFit="1" customWidth="1"/>
  </cols>
  <sheetData>
    <row r="1" spans="1:227" ht="15">
      <c r="C1" s="13" t="s">
        <v>14</v>
      </c>
      <c r="D1" s="295" t="s">
        <v>33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318" t="s">
        <v>34</v>
      </c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U1" s="316" t="s">
        <v>35</v>
      </c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  <c r="GO1" s="316"/>
      <c r="GP1" s="316"/>
      <c r="GQ1" s="316"/>
      <c r="GR1" s="316"/>
      <c r="GS1" s="316"/>
      <c r="GT1" s="316"/>
      <c r="GU1" s="316"/>
      <c r="GV1" s="316"/>
      <c r="GW1" s="316"/>
      <c r="GX1" s="316"/>
      <c r="GY1" s="316"/>
      <c r="GZ1" s="316"/>
      <c r="HA1" s="316"/>
      <c r="HB1" s="316"/>
      <c r="HC1" s="316"/>
      <c r="HD1" s="316"/>
      <c r="HE1" s="316"/>
      <c r="HF1" s="316"/>
      <c r="HG1" s="316"/>
      <c r="HH1" s="316"/>
      <c r="HI1" s="316"/>
      <c r="HJ1" s="316"/>
      <c r="HK1" s="316"/>
      <c r="HL1" s="316"/>
      <c r="HM1" s="316"/>
      <c r="HN1" s="316"/>
    </row>
    <row r="2" spans="1:227">
      <c r="D2" s="297" t="s">
        <v>59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370" t="s">
        <v>36</v>
      </c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03" t="s">
        <v>98</v>
      </c>
      <c r="AM2" s="303"/>
      <c r="AN2" s="303"/>
      <c r="AO2" s="303"/>
      <c r="AP2" s="303"/>
      <c r="AQ2" s="303"/>
      <c r="AR2" s="303"/>
      <c r="AS2" s="303"/>
      <c r="AT2" s="299" t="s">
        <v>37</v>
      </c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303" t="s">
        <v>38</v>
      </c>
      <c r="BL2" s="303"/>
      <c r="BM2" s="303"/>
      <c r="BN2" s="303"/>
      <c r="BO2" s="303"/>
      <c r="BP2" s="303"/>
      <c r="BQ2" s="303"/>
      <c r="BR2" s="303"/>
      <c r="BS2" s="303"/>
      <c r="BT2" s="303"/>
      <c r="BY2" s="297" t="s">
        <v>59</v>
      </c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370" t="s">
        <v>36</v>
      </c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03" t="s">
        <v>98</v>
      </c>
      <c r="DH2" s="303"/>
      <c r="DI2" s="303"/>
      <c r="DJ2" s="303"/>
      <c r="DK2" s="303"/>
      <c r="DL2" s="303"/>
      <c r="DM2" s="303"/>
      <c r="DN2" s="303"/>
      <c r="DO2" s="299" t="s">
        <v>37</v>
      </c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303" t="s">
        <v>38</v>
      </c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T2" s="165"/>
      <c r="EU2" s="297" t="s">
        <v>59</v>
      </c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164"/>
      <c r="FL2" s="370" t="s">
        <v>36</v>
      </c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03" t="s">
        <v>98</v>
      </c>
      <c r="GD2" s="303"/>
      <c r="GE2" s="303"/>
      <c r="GF2" s="303"/>
      <c r="GG2" s="303"/>
      <c r="GH2" s="303"/>
      <c r="GI2" s="303"/>
      <c r="GJ2" s="303"/>
      <c r="GK2" s="299" t="s">
        <v>37</v>
      </c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174"/>
      <c r="HB2" s="303" t="s">
        <v>38</v>
      </c>
      <c r="HC2" s="303"/>
      <c r="HD2" s="303"/>
      <c r="HE2" s="303"/>
      <c r="HF2" s="303"/>
      <c r="HG2" s="303"/>
      <c r="HH2" s="303"/>
      <c r="HI2" s="303"/>
      <c r="HJ2" s="303"/>
      <c r="HK2" s="303"/>
    </row>
    <row r="3" spans="1:227" s="27" customFormat="1">
      <c r="D3" s="5">
        <v>15</v>
      </c>
      <c r="E3" s="5">
        <v>15</v>
      </c>
      <c r="F3" s="5">
        <v>15</v>
      </c>
      <c r="G3" s="180">
        <f>SUM(D3:F3)</f>
        <v>45</v>
      </c>
      <c r="H3" s="25">
        <v>3</v>
      </c>
      <c r="I3" s="25">
        <v>3</v>
      </c>
      <c r="J3" s="25">
        <v>1</v>
      </c>
      <c r="K3" s="115">
        <v>105</v>
      </c>
      <c r="L3" s="25">
        <v>15</v>
      </c>
      <c r="M3" s="25">
        <v>15</v>
      </c>
      <c r="N3" s="26">
        <v>15</v>
      </c>
      <c r="O3" s="182">
        <f>L3+M3+N3</f>
        <v>45</v>
      </c>
      <c r="P3" s="26">
        <v>3</v>
      </c>
      <c r="Q3" s="26">
        <v>3</v>
      </c>
      <c r="R3" s="26">
        <v>1</v>
      </c>
      <c r="S3" s="116">
        <v>105</v>
      </c>
      <c r="T3" s="177">
        <v>210</v>
      </c>
      <c r="U3" s="27">
        <v>15</v>
      </c>
      <c r="V3" s="27">
        <v>15</v>
      </c>
      <c r="W3" s="27">
        <v>15</v>
      </c>
      <c r="X3" s="184">
        <f>W3+V3+U3</f>
        <v>45</v>
      </c>
      <c r="Y3" s="25">
        <v>2</v>
      </c>
      <c r="Z3" s="25">
        <v>2</v>
      </c>
      <c r="AA3" s="25">
        <v>1</v>
      </c>
      <c r="AB3" s="117">
        <v>75</v>
      </c>
      <c r="AC3" s="27">
        <v>15</v>
      </c>
      <c r="AD3" s="27">
        <v>15</v>
      </c>
      <c r="AE3" s="27">
        <v>15</v>
      </c>
      <c r="AF3" s="184">
        <f>AE3+AD3+AC3</f>
        <v>45</v>
      </c>
      <c r="AG3" s="25">
        <v>2</v>
      </c>
      <c r="AH3" s="25">
        <v>2</v>
      </c>
      <c r="AI3" s="25">
        <v>1</v>
      </c>
      <c r="AJ3" s="117">
        <v>75</v>
      </c>
      <c r="AK3" s="175">
        <v>150</v>
      </c>
      <c r="AL3" s="27">
        <v>15</v>
      </c>
      <c r="AM3" s="27">
        <v>15</v>
      </c>
      <c r="AN3" s="27">
        <v>15</v>
      </c>
      <c r="AO3" s="184">
        <f>AN3+AM3+AL3</f>
        <v>45</v>
      </c>
      <c r="AP3" s="25">
        <v>2</v>
      </c>
      <c r="AQ3" s="25">
        <v>2</v>
      </c>
      <c r="AR3" s="25">
        <v>1</v>
      </c>
      <c r="AS3" s="117">
        <v>75</v>
      </c>
      <c r="AT3" s="27">
        <v>15</v>
      </c>
      <c r="AU3" s="27">
        <v>15</v>
      </c>
      <c r="AV3" s="27">
        <v>15</v>
      </c>
      <c r="AW3" s="184">
        <f>AV3+AU3+AT3</f>
        <v>45</v>
      </c>
      <c r="AX3" s="25">
        <v>3</v>
      </c>
      <c r="AY3" s="25">
        <v>3</v>
      </c>
      <c r="AZ3" s="25">
        <v>1</v>
      </c>
      <c r="BA3" s="117">
        <v>105</v>
      </c>
      <c r="BB3" s="27">
        <v>15</v>
      </c>
      <c r="BC3" s="27">
        <v>15</v>
      </c>
      <c r="BD3" s="27">
        <v>15</v>
      </c>
      <c r="BE3" s="184">
        <f>BD3+BC3+BB3</f>
        <v>45</v>
      </c>
      <c r="BF3" s="25">
        <v>3</v>
      </c>
      <c r="BG3" s="25">
        <v>3</v>
      </c>
      <c r="BH3" s="25">
        <v>1</v>
      </c>
      <c r="BI3" s="117">
        <v>105</v>
      </c>
      <c r="BJ3" s="171">
        <v>210</v>
      </c>
      <c r="BK3" s="27">
        <v>15</v>
      </c>
      <c r="BL3" s="27">
        <v>15</v>
      </c>
      <c r="BM3" s="27">
        <v>0</v>
      </c>
      <c r="BN3" s="27">
        <v>15</v>
      </c>
      <c r="BO3" s="184">
        <f>BN3+BM3+BL3+BK3</f>
        <v>45</v>
      </c>
      <c r="BP3" s="25">
        <v>3</v>
      </c>
      <c r="BQ3" s="25">
        <v>1</v>
      </c>
      <c r="BR3" s="25">
        <v>0</v>
      </c>
      <c r="BS3" s="25">
        <v>1</v>
      </c>
      <c r="BT3" s="117">
        <v>75</v>
      </c>
      <c r="BU3" s="29">
        <v>720</v>
      </c>
      <c r="BV3" s="27" t="s">
        <v>18</v>
      </c>
      <c r="BW3" s="29">
        <v>720</v>
      </c>
      <c r="BY3" s="5">
        <v>15</v>
      </c>
      <c r="BZ3" s="5">
        <v>15</v>
      </c>
      <c r="CA3" s="5">
        <v>15</v>
      </c>
      <c r="CB3" s="180">
        <f>SUM(BY3:CA3)</f>
        <v>45</v>
      </c>
      <c r="CC3" s="25">
        <v>3</v>
      </c>
      <c r="CD3" s="25">
        <v>3</v>
      </c>
      <c r="CE3" s="25">
        <v>1</v>
      </c>
      <c r="CF3" s="115">
        <v>105</v>
      </c>
      <c r="CG3" s="25">
        <v>15</v>
      </c>
      <c r="CH3" s="25">
        <v>15</v>
      </c>
      <c r="CI3" s="26">
        <v>15</v>
      </c>
      <c r="CJ3" s="182">
        <f>CG3+CH3+CI3</f>
        <v>45</v>
      </c>
      <c r="CK3" s="26">
        <v>3</v>
      </c>
      <c r="CL3" s="26">
        <v>3</v>
      </c>
      <c r="CM3" s="26">
        <v>1</v>
      </c>
      <c r="CN3" s="116">
        <v>105</v>
      </c>
      <c r="CO3" s="177">
        <v>210</v>
      </c>
      <c r="CP3" s="27">
        <v>15</v>
      </c>
      <c r="CQ3" s="27">
        <v>15</v>
      </c>
      <c r="CR3" s="27">
        <v>15</v>
      </c>
      <c r="CS3" s="184">
        <f>CR3+CQ3+CP3</f>
        <v>45</v>
      </c>
      <c r="CT3" s="25">
        <v>2</v>
      </c>
      <c r="CU3" s="25">
        <v>2</v>
      </c>
      <c r="CV3" s="25">
        <v>1</v>
      </c>
      <c r="CW3" s="117">
        <v>75</v>
      </c>
      <c r="CX3" s="27">
        <v>15</v>
      </c>
      <c r="CY3" s="27">
        <v>15</v>
      </c>
      <c r="CZ3" s="27">
        <v>15</v>
      </c>
      <c r="DA3" s="184">
        <f>CZ3+CY3+CX3</f>
        <v>45</v>
      </c>
      <c r="DB3" s="25">
        <v>2</v>
      </c>
      <c r="DC3" s="25">
        <v>2</v>
      </c>
      <c r="DD3" s="25">
        <v>1</v>
      </c>
      <c r="DE3" s="117">
        <v>75</v>
      </c>
      <c r="DF3" s="175">
        <v>150</v>
      </c>
      <c r="DG3" s="27">
        <v>15</v>
      </c>
      <c r="DH3" s="27">
        <v>15</v>
      </c>
      <c r="DI3" s="27">
        <v>15</v>
      </c>
      <c r="DJ3" s="184">
        <f>DI3+DH3+DG3</f>
        <v>45</v>
      </c>
      <c r="DK3" s="25">
        <v>2</v>
      </c>
      <c r="DL3" s="25">
        <v>2</v>
      </c>
      <c r="DM3" s="25">
        <v>1</v>
      </c>
      <c r="DN3" s="117">
        <v>75</v>
      </c>
      <c r="DO3" s="27">
        <v>15</v>
      </c>
      <c r="DP3" s="27">
        <v>15</v>
      </c>
      <c r="DQ3" s="27">
        <v>15</v>
      </c>
      <c r="DR3" s="184">
        <f>DQ3+DP3+DO3</f>
        <v>45</v>
      </c>
      <c r="DS3" s="25">
        <v>3</v>
      </c>
      <c r="DT3" s="25">
        <v>3</v>
      </c>
      <c r="DU3" s="25">
        <v>1</v>
      </c>
      <c r="DV3" s="117">
        <v>105</v>
      </c>
      <c r="DW3" s="27">
        <v>15</v>
      </c>
      <c r="DX3" s="27">
        <v>15</v>
      </c>
      <c r="DY3" s="27">
        <v>15</v>
      </c>
      <c r="DZ3" s="184">
        <f>DY3+DX3+DW3</f>
        <v>45</v>
      </c>
      <c r="EA3" s="25">
        <v>3</v>
      </c>
      <c r="EB3" s="25">
        <v>3</v>
      </c>
      <c r="EC3" s="25">
        <v>1</v>
      </c>
      <c r="ED3" s="117">
        <v>105</v>
      </c>
      <c r="EE3" s="171">
        <v>210</v>
      </c>
      <c r="EF3" s="27">
        <v>15</v>
      </c>
      <c r="EG3" s="27">
        <v>15</v>
      </c>
      <c r="EH3" s="27">
        <v>0</v>
      </c>
      <c r="EI3" s="27">
        <v>15</v>
      </c>
      <c r="EJ3" s="184">
        <f>EI3+EH3+EG3+EF3</f>
        <v>45</v>
      </c>
      <c r="EK3" s="25">
        <v>3</v>
      </c>
      <c r="EL3" s="25">
        <v>1</v>
      </c>
      <c r="EM3" s="25">
        <v>0</v>
      </c>
      <c r="EN3" s="25">
        <v>1</v>
      </c>
      <c r="EO3" s="117">
        <v>75</v>
      </c>
      <c r="EP3" s="29">
        <v>720</v>
      </c>
      <c r="EQ3" s="27" t="s">
        <v>18</v>
      </c>
      <c r="ER3" s="29">
        <v>720</v>
      </c>
      <c r="ES3" s="118">
        <v>1440</v>
      </c>
      <c r="EU3" s="5">
        <v>20</v>
      </c>
      <c r="EV3" s="5">
        <v>20</v>
      </c>
      <c r="EW3" s="5">
        <v>20</v>
      </c>
      <c r="EX3" s="180">
        <f>SUM(EU3:EW3)</f>
        <v>60</v>
      </c>
      <c r="EY3" s="25">
        <v>3</v>
      </c>
      <c r="EZ3" s="25">
        <v>3</v>
      </c>
      <c r="FA3" s="25">
        <v>1</v>
      </c>
      <c r="FB3" s="115">
        <v>140</v>
      </c>
      <c r="FC3" s="25">
        <v>20</v>
      </c>
      <c r="FD3" s="25">
        <v>20</v>
      </c>
      <c r="FE3" s="26">
        <v>20</v>
      </c>
      <c r="FF3" s="182">
        <f>FC3+FD3+FE3</f>
        <v>60</v>
      </c>
      <c r="FG3" s="26">
        <v>3</v>
      </c>
      <c r="FH3" s="26">
        <v>3</v>
      </c>
      <c r="FI3" s="26">
        <v>1</v>
      </c>
      <c r="FJ3" s="116">
        <v>140</v>
      </c>
      <c r="FK3" s="22">
        <v>280</v>
      </c>
      <c r="FL3" s="27">
        <v>20</v>
      </c>
      <c r="FM3" s="27">
        <v>20</v>
      </c>
      <c r="FN3" s="27">
        <v>20</v>
      </c>
      <c r="FO3" s="184">
        <f>FN3+FM3+FL3</f>
        <v>60</v>
      </c>
      <c r="FP3" s="25">
        <v>2</v>
      </c>
      <c r="FQ3" s="25">
        <v>2</v>
      </c>
      <c r="FR3" s="25">
        <v>1</v>
      </c>
      <c r="FS3" s="117">
        <v>100</v>
      </c>
      <c r="FT3" s="27">
        <v>20</v>
      </c>
      <c r="FU3" s="27">
        <v>20</v>
      </c>
      <c r="FV3" s="27">
        <v>20</v>
      </c>
      <c r="FW3" s="184">
        <f>FV3+FU3+FT3</f>
        <v>60</v>
      </c>
      <c r="FX3" s="25">
        <v>2</v>
      </c>
      <c r="FY3" s="25">
        <v>2</v>
      </c>
      <c r="FZ3" s="25">
        <v>1</v>
      </c>
      <c r="GA3" s="117">
        <v>100</v>
      </c>
      <c r="GB3" s="24">
        <v>200</v>
      </c>
      <c r="GC3" s="27">
        <v>20</v>
      </c>
      <c r="GD3" s="27">
        <v>20</v>
      </c>
      <c r="GE3" s="27">
        <v>20</v>
      </c>
      <c r="GF3" s="184">
        <f>GE3+GD3+GC3</f>
        <v>60</v>
      </c>
      <c r="GG3" s="25">
        <v>2</v>
      </c>
      <c r="GH3" s="25">
        <v>2</v>
      </c>
      <c r="GI3" s="25">
        <v>1</v>
      </c>
      <c r="GJ3" s="117">
        <v>100</v>
      </c>
      <c r="GK3" s="27">
        <v>20</v>
      </c>
      <c r="GL3" s="27">
        <v>20</v>
      </c>
      <c r="GM3" s="27">
        <v>20</v>
      </c>
      <c r="GN3" s="184">
        <f>GM3+GL3+GK3</f>
        <v>60</v>
      </c>
      <c r="GO3" s="25">
        <v>3</v>
      </c>
      <c r="GP3" s="25">
        <v>3</v>
      </c>
      <c r="GQ3" s="25">
        <v>1</v>
      </c>
      <c r="GR3" s="117">
        <v>140</v>
      </c>
      <c r="GS3" s="27">
        <v>20</v>
      </c>
      <c r="GT3" s="27">
        <v>20</v>
      </c>
      <c r="GU3" s="27">
        <v>20</v>
      </c>
      <c r="GV3" s="184">
        <f>GU3+GT3+GS3</f>
        <v>60</v>
      </c>
      <c r="GW3" s="25">
        <v>3</v>
      </c>
      <c r="GX3" s="25">
        <v>3</v>
      </c>
      <c r="GY3" s="25">
        <v>1</v>
      </c>
      <c r="GZ3" s="117">
        <v>140</v>
      </c>
      <c r="HA3" s="171">
        <v>280</v>
      </c>
      <c r="HB3" s="27">
        <v>20</v>
      </c>
      <c r="HC3" s="27">
        <v>20</v>
      </c>
      <c r="HD3" s="27">
        <v>0</v>
      </c>
      <c r="HE3" s="27">
        <v>20</v>
      </c>
      <c r="HF3" s="184">
        <f>HE3+HD3+HC3+HB3</f>
        <v>60</v>
      </c>
      <c r="HG3" s="25">
        <v>3</v>
      </c>
      <c r="HH3" s="25">
        <v>1</v>
      </c>
      <c r="HI3" s="25">
        <v>0</v>
      </c>
      <c r="HJ3" s="25">
        <v>1</v>
      </c>
      <c r="HK3" s="117">
        <v>160</v>
      </c>
      <c r="HL3" s="29">
        <v>960</v>
      </c>
      <c r="HM3" s="27" t="s">
        <v>18</v>
      </c>
      <c r="HN3" s="29">
        <f>HL3</f>
        <v>960</v>
      </c>
      <c r="HO3" s="5">
        <v>2400</v>
      </c>
      <c r="HP3" s="5"/>
      <c r="HQ3" s="27" t="s">
        <v>24</v>
      </c>
    </row>
    <row r="4" spans="1:227" s="4" customFormat="1">
      <c r="D4" s="308" t="s">
        <v>100</v>
      </c>
      <c r="E4" s="308"/>
      <c r="F4" s="308"/>
      <c r="G4" s="308"/>
      <c r="H4" s="308"/>
      <c r="I4" s="308"/>
      <c r="J4" s="308"/>
      <c r="K4" s="308"/>
      <c r="L4" s="301" t="s">
        <v>101</v>
      </c>
      <c r="M4" s="301"/>
      <c r="N4" s="301"/>
      <c r="O4" s="301"/>
      <c r="P4" s="190"/>
      <c r="Q4" s="190"/>
      <c r="R4" s="190"/>
      <c r="S4" s="190"/>
      <c r="T4" s="24" t="s">
        <v>21</v>
      </c>
      <c r="U4" s="308" t="s">
        <v>102</v>
      </c>
      <c r="V4" s="308"/>
      <c r="W4" s="308"/>
      <c r="X4" s="308"/>
      <c r="Y4" s="308"/>
      <c r="Z4" s="308"/>
      <c r="AA4" s="308"/>
      <c r="AB4" s="308"/>
      <c r="AC4" s="317" t="s">
        <v>103</v>
      </c>
      <c r="AD4" s="317"/>
      <c r="AE4" s="317"/>
      <c r="AF4" s="317"/>
      <c r="AG4" s="317"/>
      <c r="AH4" s="317"/>
      <c r="AI4" s="317"/>
      <c r="AJ4" s="317"/>
      <c r="AK4" s="24" t="s">
        <v>21</v>
      </c>
      <c r="AL4" s="305" t="s">
        <v>104</v>
      </c>
      <c r="AM4" s="305"/>
      <c r="AN4" s="305"/>
      <c r="AO4" s="305"/>
      <c r="AP4" s="305"/>
      <c r="AQ4" s="305"/>
      <c r="AR4" s="305"/>
      <c r="AS4" s="305"/>
      <c r="AT4" s="304" t="s">
        <v>96</v>
      </c>
      <c r="AU4" s="304"/>
      <c r="AV4" s="304"/>
      <c r="AW4" s="304"/>
      <c r="AX4" s="304"/>
      <c r="AY4" s="304"/>
      <c r="AZ4" s="304"/>
      <c r="BA4" s="304"/>
      <c r="BB4" s="390" t="s">
        <v>106</v>
      </c>
      <c r="BC4" s="390"/>
      <c r="BD4" s="390"/>
      <c r="BE4" s="390"/>
      <c r="BF4" s="390"/>
      <c r="BG4" s="390"/>
      <c r="BH4" s="390"/>
      <c r="BI4" s="390"/>
      <c r="BJ4" s="172"/>
      <c r="BK4" s="305" t="s">
        <v>105</v>
      </c>
      <c r="BL4" s="305"/>
      <c r="BM4" s="305"/>
      <c r="BN4" s="305"/>
      <c r="BO4" s="305"/>
      <c r="BP4" s="305"/>
      <c r="BQ4" s="305"/>
      <c r="BR4" s="305"/>
      <c r="BS4" s="305"/>
      <c r="BT4" s="305"/>
      <c r="BU4" s="29" t="s">
        <v>19</v>
      </c>
      <c r="BV4" s="7"/>
      <c r="BW4" s="7"/>
      <c r="BX4" s="7"/>
      <c r="BY4" s="308" t="s">
        <v>100</v>
      </c>
      <c r="BZ4" s="308"/>
      <c r="CA4" s="308"/>
      <c r="CB4" s="308"/>
      <c r="CC4" s="308"/>
      <c r="CD4" s="308"/>
      <c r="CE4" s="308"/>
      <c r="CF4" s="308"/>
      <c r="CG4" s="301" t="s">
        <v>101</v>
      </c>
      <c r="CH4" s="301"/>
      <c r="CI4" s="301"/>
      <c r="CJ4" s="301"/>
      <c r="CK4" s="190"/>
      <c r="CL4" s="190"/>
      <c r="CM4" s="190"/>
      <c r="CN4" s="190"/>
      <c r="CO4" s="24" t="s">
        <v>21</v>
      </c>
      <c r="CP4" s="308" t="s">
        <v>102</v>
      </c>
      <c r="CQ4" s="308"/>
      <c r="CR4" s="308"/>
      <c r="CS4" s="308"/>
      <c r="CT4" s="308"/>
      <c r="CU4" s="308"/>
      <c r="CV4" s="308"/>
      <c r="CW4" s="308"/>
      <c r="CX4" s="317" t="s">
        <v>103</v>
      </c>
      <c r="CY4" s="317"/>
      <c r="CZ4" s="317"/>
      <c r="DA4" s="317"/>
      <c r="DB4" s="317"/>
      <c r="DC4" s="317"/>
      <c r="DD4" s="317"/>
      <c r="DE4" s="317"/>
      <c r="DF4" s="24" t="s">
        <v>21</v>
      </c>
      <c r="DG4" s="305" t="s">
        <v>104</v>
      </c>
      <c r="DH4" s="305"/>
      <c r="DI4" s="305"/>
      <c r="DJ4" s="305"/>
      <c r="DK4" s="305"/>
      <c r="DL4" s="305"/>
      <c r="DM4" s="305"/>
      <c r="DN4" s="305"/>
      <c r="DO4" s="304" t="s">
        <v>96</v>
      </c>
      <c r="DP4" s="304"/>
      <c r="DQ4" s="304"/>
      <c r="DR4" s="304"/>
      <c r="DS4" s="304"/>
      <c r="DT4" s="304"/>
      <c r="DU4" s="304"/>
      <c r="DV4" s="304"/>
      <c r="DW4" s="390" t="s">
        <v>106</v>
      </c>
      <c r="DX4" s="390"/>
      <c r="DY4" s="390"/>
      <c r="DZ4" s="390"/>
      <c r="EA4" s="390"/>
      <c r="EB4" s="390"/>
      <c r="EC4" s="390"/>
      <c r="ED4" s="390"/>
      <c r="EE4" s="172"/>
      <c r="EF4" s="305" t="s">
        <v>105</v>
      </c>
      <c r="EG4" s="305"/>
      <c r="EH4" s="305"/>
      <c r="EI4" s="305"/>
      <c r="EJ4" s="305"/>
      <c r="EK4" s="305"/>
      <c r="EL4" s="305"/>
      <c r="EM4" s="305"/>
      <c r="EN4" s="305"/>
      <c r="EO4" s="305"/>
      <c r="EP4" s="29" t="s">
        <v>19</v>
      </c>
      <c r="EQ4" s="7"/>
      <c r="ER4" s="7"/>
      <c r="ES4" s="30" t="s">
        <v>19</v>
      </c>
      <c r="ET4" s="7"/>
      <c r="EU4" s="308" t="s">
        <v>100</v>
      </c>
      <c r="EV4" s="308"/>
      <c r="EW4" s="308"/>
      <c r="EX4" s="308"/>
      <c r="EY4" s="308"/>
      <c r="EZ4" s="308"/>
      <c r="FA4" s="308"/>
      <c r="FB4" s="308"/>
      <c r="FC4" s="301" t="s">
        <v>101</v>
      </c>
      <c r="FD4" s="301"/>
      <c r="FE4" s="301"/>
      <c r="FF4" s="301"/>
      <c r="FG4" s="190"/>
      <c r="FH4" s="190"/>
      <c r="FI4" s="190"/>
      <c r="FJ4" s="190"/>
      <c r="FK4" s="24" t="s">
        <v>21</v>
      </c>
      <c r="FL4" s="308" t="s">
        <v>102</v>
      </c>
      <c r="FM4" s="308"/>
      <c r="FN4" s="308"/>
      <c r="FO4" s="308"/>
      <c r="FP4" s="308"/>
      <c r="FQ4" s="308"/>
      <c r="FR4" s="308"/>
      <c r="FS4" s="308"/>
      <c r="FT4" s="317" t="s">
        <v>103</v>
      </c>
      <c r="FU4" s="317"/>
      <c r="FV4" s="317"/>
      <c r="FW4" s="317"/>
      <c r="FX4" s="317"/>
      <c r="FY4" s="317"/>
      <c r="FZ4" s="317"/>
      <c r="GA4" s="317"/>
      <c r="GB4" s="24" t="s">
        <v>21</v>
      </c>
      <c r="GC4" s="305" t="s">
        <v>104</v>
      </c>
      <c r="GD4" s="305"/>
      <c r="GE4" s="305"/>
      <c r="GF4" s="305"/>
      <c r="GG4" s="305"/>
      <c r="GH4" s="305"/>
      <c r="GI4" s="305"/>
      <c r="GJ4" s="305"/>
      <c r="GK4" s="304" t="s">
        <v>96</v>
      </c>
      <c r="GL4" s="304"/>
      <c r="GM4" s="304"/>
      <c r="GN4" s="304"/>
      <c r="GO4" s="304"/>
      <c r="GP4" s="304"/>
      <c r="GQ4" s="304"/>
      <c r="GR4" s="304"/>
      <c r="GS4" s="390" t="s">
        <v>106</v>
      </c>
      <c r="GT4" s="390"/>
      <c r="GU4" s="390"/>
      <c r="GV4" s="390"/>
      <c r="GW4" s="390"/>
      <c r="GX4" s="390"/>
      <c r="GY4" s="390"/>
      <c r="GZ4" s="390"/>
      <c r="HA4" s="172"/>
      <c r="HB4" s="305" t="s">
        <v>105</v>
      </c>
      <c r="HC4" s="305"/>
      <c r="HD4" s="305"/>
      <c r="HE4" s="305"/>
      <c r="HF4" s="305"/>
      <c r="HG4" s="305"/>
      <c r="HH4" s="305"/>
      <c r="HI4" s="305"/>
      <c r="HJ4" s="305"/>
      <c r="HK4" s="305"/>
      <c r="HL4" s="29" t="s">
        <v>19</v>
      </c>
      <c r="HM4" s="7"/>
      <c r="HN4" s="7"/>
      <c r="HO4" s="30" t="s">
        <v>19</v>
      </c>
      <c r="HQ4" s="7"/>
    </row>
    <row r="5" spans="1:227" s="6" customFormat="1">
      <c r="A5" s="6" t="s">
        <v>0</v>
      </c>
      <c r="B5" s="6" t="s">
        <v>23</v>
      </c>
      <c r="C5" s="6" t="s">
        <v>1</v>
      </c>
      <c r="D5" s="12" t="s">
        <v>2</v>
      </c>
      <c r="E5" s="6" t="s">
        <v>3</v>
      </c>
      <c r="F5" s="6" t="s">
        <v>8</v>
      </c>
      <c r="G5" s="12" t="s">
        <v>4</v>
      </c>
      <c r="H5" s="12" t="s">
        <v>2</v>
      </c>
      <c r="I5" s="6" t="s">
        <v>3</v>
      </c>
      <c r="J5" s="6" t="s">
        <v>8</v>
      </c>
      <c r="K5" s="12" t="s">
        <v>4</v>
      </c>
      <c r="L5" s="12" t="s">
        <v>2</v>
      </c>
      <c r="M5" s="12" t="s">
        <v>3</v>
      </c>
      <c r="N5" s="12" t="s">
        <v>8</v>
      </c>
      <c r="O5" s="8" t="s">
        <v>4</v>
      </c>
      <c r="P5" s="12" t="s">
        <v>2</v>
      </c>
      <c r="Q5" s="6" t="s">
        <v>3</v>
      </c>
      <c r="R5" s="6" t="s">
        <v>8</v>
      </c>
      <c r="S5" s="12" t="s">
        <v>4</v>
      </c>
      <c r="T5" s="178"/>
      <c r="U5" s="6" t="s">
        <v>5</v>
      </c>
      <c r="V5" s="6" t="s">
        <v>6</v>
      </c>
      <c r="W5" s="6" t="s">
        <v>8</v>
      </c>
      <c r="X5" s="12" t="s">
        <v>4</v>
      </c>
      <c r="Y5" s="6" t="s">
        <v>5</v>
      </c>
      <c r="Z5" s="6" t="s">
        <v>6</v>
      </c>
      <c r="AA5" s="6" t="s">
        <v>8</v>
      </c>
      <c r="AB5" s="12" t="s">
        <v>4</v>
      </c>
      <c r="AC5" s="8" t="s">
        <v>5</v>
      </c>
      <c r="AD5" s="6" t="s">
        <v>6</v>
      </c>
      <c r="AE5" s="6" t="s">
        <v>8</v>
      </c>
      <c r="AF5" s="8" t="s">
        <v>4</v>
      </c>
      <c r="AG5" s="6" t="s">
        <v>5</v>
      </c>
      <c r="AH5" s="6" t="s">
        <v>6</v>
      </c>
      <c r="AI5" s="6" t="s">
        <v>8</v>
      </c>
      <c r="AJ5" s="12" t="s">
        <v>4</v>
      </c>
      <c r="AK5" s="175"/>
      <c r="AL5" s="6" t="s">
        <v>7</v>
      </c>
      <c r="AM5" s="6" t="s">
        <v>91</v>
      </c>
      <c r="AN5" s="6" t="s">
        <v>8</v>
      </c>
      <c r="AO5" s="12" t="s">
        <v>4</v>
      </c>
      <c r="AP5" s="6" t="s">
        <v>7</v>
      </c>
      <c r="AQ5" s="6" t="s">
        <v>91</v>
      </c>
      <c r="AR5" s="6" t="s">
        <v>8</v>
      </c>
      <c r="AS5" s="12" t="s">
        <v>4</v>
      </c>
      <c r="AT5" s="6" t="s">
        <v>15</v>
      </c>
      <c r="AU5" s="6" t="s">
        <v>16</v>
      </c>
      <c r="AV5" s="6" t="s">
        <v>8</v>
      </c>
      <c r="AW5" s="12" t="s">
        <v>4</v>
      </c>
      <c r="AX5" s="6" t="s">
        <v>15</v>
      </c>
      <c r="AY5" s="6" t="s">
        <v>16</v>
      </c>
      <c r="AZ5" s="6" t="s">
        <v>8</v>
      </c>
      <c r="BA5" s="12" t="s">
        <v>4</v>
      </c>
      <c r="BB5" s="6" t="s">
        <v>15</v>
      </c>
      <c r="BC5" s="6" t="s">
        <v>16</v>
      </c>
      <c r="BD5" s="6" t="s">
        <v>8</v>
      </c>
      <c r="BE5" s="12" t="s">
        <v>4</v>
      </c>
      <c r="BF5" s="6" t="s">
        <v>15</v>
      </c>
      <c r="BG5" s="6" t="s">
        <v>16</v>
      </c>
      <c r="BH5" s="6" t="s">
        <v>8</v>
      </c>
      <c r="BI5" s="12" t="s">
        <v>4</v>
      </c>
      <c r="BJ5" s="173"/>
      <c r="BK5" s="6" t="s">
        <v>2</v>
      </c>
      <c r="BL5" s="6" t="s">
        <v>3</v>
      </c>
      <c r="BM5" s="6" t="s">
        <v>17</v>
      </c>
      <c r="BN5" s="6" t="s">
        <v>8</v>
      </c>
      <c r="BO5" s="12" t="s">
        <v>4</v>
      </c>
      <c r="BP5" s="6" t="s">
        <v>2</v>
      </c>
      <c r="BQ5" s="6" t="s">
        <v>3</v>
      </c>
      <c r="BR5" s="6" t="s">
        <v>17</v>
      </c>
      <c r="BS5" s="6" t="s">
        <v>8</v>
      </c>
      <c r="BT5" s="12" t="s">
        <v>4</v>
      </c>
      <c r="BU5" s="29"/>
      <c r="BV5" s="6" t="s">
        <v>18</v>
      </c>
      <c r="BW5" s="6" t="s">
        <v>22</v>
      </c>
      <c r="BY5" s="12" t="s">
        <v>2</v>
      </c>
      <c r="BZ5" s="6" t="s">
        <v>3</v>
      </c>
      <c r="CA5" s="6" t="s">
        <v>8</v>
      </c>
      <c r="CB5" s="12" t="s">
        <v>4</v>
      </c>
      <c r="CC5" s="12" t="s">
        <v>2</v>
      </c>
      <c r="CD5" s="6" t="s">
        <v>3</v>
      </c>
      <c r="CE5" s="6" t="s">
        <v>8</v>
      </c>
      <c r="CF5" s="12" t="s">
        <v>4</v>
      </c>
      <c r="CG5" s="12" t="s">
        <v>2</v>
      </c>
      <c r="CH5" s="12" t="s">
        <v>3</v>
      </c>
      <c r="CI5" s="12" t="s">
        <v>8</v>
      </c>
      <c r="CJ5" s="8" t="s">
        <v>4</v>
      </c>
      <c r="CK5" s="12" t="s">
        <v>2</v>
      </c>
      <c r="CL5" s="6" t="s">
        <v>3</v>
      </c>
      <c r="CM5" s="6" t="s">
        <v>8</v>
      </c>
      <c r="CN5" s="12" t="s">
        <v>4</v>
      </c>
      <c r="CO5" s="21"/>
      <c r="CP5" s="6" t="s">
        <v>5</v>
      </c>
      <c r="CQ5" s="6" t="s">
        <v>6</v>
      </c>
      <c r="CR5" s="6" t="s">
        <v>8</v>
      </c>
      <c r="CS5" s="12" t="s">
        <v>4</v>
      </c>
      <c r="CT5" s="6" t="s">
        <v>5</v>
      </c>
      <c r="CU5" s="6" t="s">
        <v>6</v>
      </c>
      <c r="CV5" s="6" t="s">
        <v>8</v>
      </c>
      <c r="CW5" s="12" t="s">
        <v>4</v>
      </c>
      <c r="CX5" s="8" t="s">
        <v>5</v>
      </c>
      <c r="CY5" s="6" t="s">
        <v>6</v>
      </c>
      <c r="CZ5" s="6" t="s">
        <v>8</v>
      </c>
      <c r="DA5" s="8" t="s">
        <v>4</v>
      </c>
      <c r="DB5" s="6" t="s">
        <v>5</v>
      </c>
      <c r="DC5" s="6" t="s">
        <v>6</v>
      </c>
      <c r="DD5" s="6" t="s">
        <v>8</v>
      </c>
      <c r="DE5" s="12" t="s">
        <v>4</v>
      </c>
      <c r="DF5" s="24"/>
      <c r="DG5" s="6" t="s">
        <v>7</v>
      </c>
      <c r="DH5" s="6" t="s">
        <v>91</v>
      </c>
      <c r="DI5" s="6" t="s">
        <v>8</v>
      </c>
      <c r="DJ5" s="12" t="s">
        <v>4</v>
      </c>
      <c r="DK5" s="6" t="s">
        <v>7</v>
      </c>
      <c r="DL5" s="6" t="s">
        <v>91</v>
      </c>
      <c r="DM5" s="6" t="s">
        <v>8</v>
      </c>
      <c r="DN5" s="12" t="s">
        <v>4</v>
      </c>
      <c r="DO5" s="6" t="s">
        <v>15</v>
      </c>
      <c r="DP5" s="6" t="s">
        <v>16</v>
      </c>
      <c r="DQ5" s="6" t="s">
        <v>8</v>
      </c>
      <c r="DR5" s="12" t="s">
        <v>4</v>
      </c>
      <c r="DS5" s="6" t="s">
        <v>15</v>
      </c>
      <c r="DT5" s="6" t="s">
        <v>16</v>
      </c>
      <c r="DU5" s="6" t="s">
        <v>8</v>
      </c>
      <c r="DV5" s="12" t="s">
        <v>4</v>
      </c>
      <c r="DW5" s="6" t="s">
        <v>15</v>
      </c>
      <c r="DX5" s="6" t="s">
        <v>16</v>
      </c>
      <c r="DY5" s="6" t="s">
        <v>8</v>
      </c>
      <c r="DZ5" s="12" t="s">
        <v>4</v>
      </c>
      <c r="EA5" s="6" t="s">
        <v>15</v>
      </c>
      <c r="EB5" s="6" t="s">
        <v>16</v>
      </c>
      <c r="EC5" s="6" t="s">
        <v>8</v>
      </c>
      <c r="ED5" s="12" t="s">
        <v>4</v>
      </c>
      <c r="EE5" s="24"/>
      <c r="EF5" s="6" t="s">
        <v>2</v>
      </c>
      <c r="EG5" s="6" t="s">
        <v>3</v>
      </c>
      <c r="EH5" s="6" t="s">
        <v>17</v>
      </c>
      <c r="EI5" s="6" t="s">
        <v>8</v>
      </c>
      <c r="EJ5" s="12" t="s">
        <v>4</v>
      </c>
      <c r="EK5" s="6" t="s">
        <v>2</v>
      </c>
      <c r="EL5" s="6" t="s">
        <v>3</v>
      </c>
      <c r="EM5" s="6" t="s">
        <v>17</v>
      </c>
      <c r="EN5" s="6" t="s">
        <v>8</v>
      </c>
      <c r="EO5" s="12" t="s">
        <v>4</v>
      </c>
      <c r="EP5" s="29"/>
      <c r="EQ5" s="6" t="s">
        <v>18</v>
      </c>
      <c r="ER5" s="6" t="s">
        <v>22</v>
      </c>
      <c r="EU5" s="12" t="s">
        <v>2</v>
      </c>
      <c r="EV5" s="6" t="s">
        <v>3</v>
      </c>
      <c r="EW5" s="6" t="s">
        <v>8</v>
      </c>
      <c r="EX5" s="12" t="s">
        <v>4</v>
      </c>
      <c r="EY5" s="12" t="s">
        <v>2</v>
      </c>
      <c r="EZ5" s="6" t="s">
        <v>3</v>
      </c>
      <c r="FA5" s="6" t="s">
        <v>8</v>
      </c>
      <c r="FB5" s="12" t="s">
        <v>4</v>
      </c>
      <c r="FC5" s="12" t="s">
        <v>2</v>
      </c>
      <c r="FD5" s="12" t="s">
        <v>3</v>
      </c>
      <c r="FE5" s="12" t="s">
        <v>8</v>
      </c>
      <c r="FF5" s="8" t="s">
        <v>4</v>
      </c>
      <c r="FG5" s="12" t="s">
        <v>2</v>
      </c>
      <c r="FH5" s="6" t="s">
        <v>3</v>
      </c>
      <c r="FI5" s="6" t="s">
        <v>8</v>
      </c>
      <c r="FJ5" s="12" t="s">
        <v>4</v>
      </c>
      <c r="FK5" s="21"/>
      <c r="FL5" s="6" t="s">
        <v>5</v>
      </c>
      <c r="FM5" s="6" t="s">
        <v>6</v>
      </c>
      <c r="FN5" s="6" t="s">
        <v>8</v>
      </c>
      <c r="FO5" s="12" t="s">
        <v>4</v>
      </c>
      <c r="FP5" s="6" t="s">
        <v>5</v>
      </c>
      <c r="FQ5" s="6" t="s">
        <v>6</v>
      </c>
      <c r="FR5" s="6" t="s">
        <v>8</v>
      </c>
      <c r="FS5" s="12" t="s">
        <v>4</v>
      </c>
      <c r="FT5" s="8" t="s">
        <v>5</v>
      </c>
      <c r="FU5" s="6" t="s">
        <v>6</v>
      </c>
      <c r="FV5" s="6" t="s">
        <v>8</v>
      </c>
      <c r="FW5" s="8" t="s">
        <v>4</v>
      </c>
      <c r="FX5" s="6" t="s">
        <v>5</v>
      </c>
      <c r="FY5" s="6" t="s">
        <v>6</v>
      </c>
      <c r="FZ5" s="6" t="s">
        <v>8</v>
      </c>
      <c r="GA5" s="12" t="s">
        <v>4</v>
      </c>
      <c r="GB5" s="24"/>
      <c r="GC5" s="6" t="s">
        <v>7</v>
      </c>
      <c r="GD5" s="6" t="s">
        <v>91</v>
      </c>
      <c r="GE5" s="6" t="s">
        <v>8</v>
      </c>
      <c r="GF5" s="12" t="s">
        <v>4</v>
      </c>
      <c r="GG5" s="6" t="s">
        <v>7</v>
      </c>
      <c r="GH5" s="6" t="s">
        <v>91</v>
      </c>
      <c r="GI5" s="6" t="s">
        <v>8</v>
      </c>
      <c r="GJ5" s="12" t="s">
        <v>4</v>
      </c>
      <c r="GK5" s="6" t="s">
        <v>15</v>
      </c>
      <c r="GL5" s="6" t="s">
        <v>16</v>
      </c>
      <c r="GM5" s="6" t="s">
        <v>8</v>
      </c>
      <c r="GN5" s="12" t="s">
        <v>4</v>
      </c>
      <c r="GO5" s="6" t="s">
        <v>15</v>
      </c>
      <c r="GP5" s="6" t="s">
        <v>16</v>
      </c>
      <c r="GQ5" s="6" t="s">
        <v>8</v>
      </c>
      <c r="GR5" s="12" t="s">
        <v>4</v>
      </c>
      <c r="GS5" s="6" t="s">
        <v>15</v>
      </c>
      <c r="GT5" s="6" t="s">
        <v>16</v>
      </c>
      <c r="GU5" s="6" t="s">
        <v>8</v>
      </c>
      <c r="GV5" s="12" t="s">
        <v>4</v>
      </c>
      <c r="GW5" s="6" t="s">
        <v>15</v>
      </c>
      <c r="GX5" s="6" t="s">
        <v>16</v>
      </c>
      <c r="GY5" s="6" t="s">
        <v>8</v>
      </c>
      <c r="GZ5" s="12" t="s">
        <v>4</v>
      </c>
      <c r="HA5" s="24" t="s">
        <v>21</v>
      </c>
      <c r="HB5" s="6" t="s">
        <v>2</v>
      </c>
      <c r="HC5" s="6" t="s">
        <v>3</v>
      </c>
      <c r="HD5" s="6" t="s">
        <v>17</v>
      </c>
      <c r="HE5" s="6" t="s">
        <v>8</v>
      </c>
      <c r="HF5" s="12" t="s">
        <v>4</v>
      </c>
      <c r="HG5" s="6" t="s">
        <v>2</v>
      </c>
      <c r="HH5" s="6" t="s">
        <v>3</v>
      </c>
      <c r="HI5" s="6" t="s">
        <v>17</v>
      </c>
      <c r="HJ5" s="6" t="s">
        <v>8</v>
      </c>
      <c r="HK5" s="12" t="s">
        <v>4</v>
      </c>
      <c r="HL5" s="29"/>
      <c r="HM5" s="6" t="s">
        <v>18</v>
      </c>
      <c r="HN5" s="6" t="s">
        <v>22</v>
      </c>
    </row>
    <row r="6" spans="1:227">
      <c r="A6" s="6">
        <v>1</v>
      </c>
      <c r="B6" s="31">
        <f>HO6</f>
        <v>2214</v>
      </c>
      <c r="C6" s="17" t="s">
        <v>40</v>
      </c>
      <c r="D6" s="186">
        <v>14</v>
      </c>
      <c r="E6" s="186">
        <v>13</v>
      </c>
      <c r="F6" s="186">
        <v>14</v>
      </c>
      <c r="G6" s="181">
        <f>SUM(D6:F6)</f>
        <v>41</v>
      </c>
      <c r="H6" s="3">
        <f>D6*H3</f>
        <v>42</v>
      </c>
      <c r="I6" s="3">
        <f>E6*I3</f>
        <v>39</v>
      </c>
      <c r="J6" s="3">
        <f>F6*J3</f>
        <v>14</v>
      </c>
      <c r="K6" s="119">
        <f>SUM(H6:J6)</f>
        <v>95</v>
      </c>
      <c r="L6" s="186">
        <v>14</v>
      </c>
      <c r="M6" s="186">
        <v>14</v>
      </c>
      <c r="N6" s="186">
        <v>13</v>
      </c>
      <c r="O6" s="183">
        <f>N6+M6+L6</f>
        <v>41</v>
      </c>
      <c r="P6" s="3">
        <f>L6*P3</f>
        <v>42</v>
      </c>
      <c r="Q6" s="3">
        <f>M6*Q3</f>
        <v>42</v>
      </c>
      <c r="R6" s="3">
        <f>N6*R3</f>
        <v>13</v>
      </c>
      <c r="S6" s="120">
        <f>R6+Q6+P6</f>
        <v>97</v>
      </c>
      <c r="T6" s="176">
        <f>K6+S6</f>
        <v>192</v>
      </c>
      <c r="U6" s="186">
        <v>14</v>
      </c>
      <c r="V6" s="186">
        <v>14</v>
      </c>
      <c r="W6" s="186">
        <v>14</v>
      </c>
      <c r="X6" s="185">
        <f>U6+V6+W6</f>
        <v>42</v>
      </c>
      <c r="Y6" s="3">
        <f>U6*Y3</f>
        <v>28</v>
      </c>
      <c r="Z6" s="3">
        <f>V6*Z3</f>
        <v>28</v>
      </c>
      <c r="AA6" s="3">
        <f>W6*AA3</f>
        <v>14</v>
      </c>
      <c r="AB6" s="121">
        <f>Y6+Z6+AA6</f>
        <v>70</v>
      </c>
      <c r="AC6" s="186">
        <v>14</v>
      </c>
      <c r="AD6" s="186">
        <v>14</v>
      </c>
      <c r="AE6" s="186">
        <v>14</v>
      </c>
      <c r="AF6" s="183">
        <f>AC6+AD6+AE6</f>
        <v>42</v>
      </c>
      <c r="AG6" s="3">
        <f>AC6*AG3</f>
        <v>28</v>
      </c>
      <c r="AH6" s="3">
        <f>AD6*AH3</f>
        <v>28</v>
      </c>
      <c r="AI6" s="3">
        <f>AE6*AI3</f>
        <v>14</v>
      </c>
      <c r="AJ6" s="121">
        <f>AG6+AH6+AI6</f>
        <v>70</v>
      </c>
      <c r="AK6" s="176">
        <f>AB6+AJ6</f>
        <v>140</v>
      </c>
      <c r="AL6" s="186">
        <v>12</v>
      </c>
      <c r="AM6" s="186">
        <v>12</v>
      </c>
      <c r="AN6" s="186">
        <v>13</v>
      </c>
      <c r="AO6" s="185">
        <f>AL6+AM6+AN6</f>
        <v>37</v>
      </c>
      <c r="AP6" s="3">
        <f>AL6*AP3</f>
        <v>24</v>
      </c>
      <c r="AQ6" s="3">
        <f>AM6*AQ3</f>
        <v>24</v>
      </c>
      <c r="AR6" s="3">
        <f>AN6*AR3</f>
        <v>13</v>
      </c>
      <c r="AS6" s="121">
        <f>AP6+AQ6+AR6</f>
        <v>61</v>
      </c>
      <c r="AT6" s="186">
        <v>12</v>
      </c>
      <c r="AU6" s="186">
        <v>12</v>
      </c>
      <c r="AV6" s="186">
        <v>12</v>
      </c>
      <c r="AW6" s="185">
        <f>AT6+AU6+AV6</f>
        <v>36</v>
      </c>
      <c r="AX6" s="193">
        <f>AT6*AX3</f>
        <v>36</v>
      </c>
      <c r="AY6" s="193">
        <f>AU6*AY3</f>
        <v>36</v>
      </c>
      <c r="AZ6" s="193">
        <f>AV6*AZ3</f>
        <v>12</v>
      </c>
      <c r="BA6" s="121">
        <f>AX6+AY6+AZ6</f>
        <v>84</v>
      </c>
      <c r="BB6" s="186">
        <v>12</v>
      </c>
      <c r="BC6" s="186">
        <v>11</v>
      </c>
      <c r="BD6" s="186">
        <v>12</v>
      </c>
      <c r="BE6" s="185">
        <f>BB6+BC6+BD6</f>
        <v>35</v>
      </c>
      <c r="BF6" s="193">
        <f>BB6*BF3</f>
        <v>36</v>
      </c>
      <c r="BG6" s="193">
        <f>BC6*BG3</f>
        <v>33</v>
      </c>
      <c r="BH6" s="193">
        <f>BD6*BH3</f>
        <v>12</v>
      </c>
      <c r="BI6" s="121">
        <f>BF6+BG6+BH6</f>
        <v>81</v>
      </c>
      <c r="BJ6" s="174">
        <f>BA6+BI6</f>
        <v>165</v>
      </c>
      <c r="BK6" s="186">
        <v>13</v>
      </c>
      <c r="BL6" s="186">
        <v>12</v>
      </c>
      <c r="BM6" s="85">
        <f>BH6*BM3</f>
        <v>0</v>
      </c>
      <c r="BN6" s="186">
        <v>12</v>
      </c>
      <c r="BO6" s="185">
        <f>SUM(BK6:BN6)</f>
        <v>37</v>
      </c>
      <c r="BP6" s="3">
        <f>BK6*BP3</f>
        <v>39</v>
      </c>
      <c r="BQ6" s="3">
        <f>BL6*BQ3</f>
        <v>12</v>
      </c>
      <c r="BR6" s="85">
        <f>BM6*BR3</f>
        <v>0</v>
      </c>
      <c r="BS6" s="3">
        <f>BN6*BS3</f>
        <v>12</v>
      </c>
      <c r="BT6" s="121">
        <f>BP6+BQ6+BR6+BS6</f>
        <v>63</v>
      </c>
      <c r="BU6" s="29">
        <f>K6+S6+AB6+AJ6+AS6+BA6+BT6+BI6</f>
        <v>621</v>
      </c>
      <c r="BV6" s="38">
        <v>0</v>
      </c>
      <c r="BW6" s="122">
        <f>BU6-BV6</f>
        <v>621</v>
      </c>
      <c r="BX6" s="6">
        <v>1</v>
      </c>
      <c r="BY6" s="186">
        <v>14</v>
      </c>
      <c r="BZ6" s="186">
        <v>14</v>
      </c>
      <c r="CA6" s="186">
        <v>14</v>
      </c>
      <c r="CB6" s="181">
        <f>SUM(BY6:CA6)</f>
        <v>42</v>
      </c>
      <c r="CC6" s="3">
        <f>BY6*CC3</f>
        <v>42</v>
      </c>
      <c r="CD6" s="3">
        <f>BZ6*CD3</f>
        <v>42</v>
      </c>
      <c r="CE6" s="3">
        <f>CA6*CE3</f>
        <v>14</v>
      </c>
      <c r="CF6" s="119">
        <f>SUM(CC6:CE6)</f>
        <v>98</v>
      </c>
      <c r="CG6" s="186">
        <v>14</v>
      </c>
      <c r="CH6" s="186">
        <v>13</v>
      </c>
      <c r="CI6" s="186">
        <v>13</v>
      </c>
      <c r="CJ6" s="183">
        <f>CI6+CH6+CG6</f>
        <v>40</v>
      </c>
      <c r="CK6" s="3">
        <f>CG6*CK3</f>
        <v>42</v>
      </c>
      <c r="CL6" s="3">
        <f>CH6*CL3</f>
        <v>39</v>
      </c>
      <c r="CM6" s="3">
        <f>CI6*CM3</f>
        <v>13</v>
      </c>
      <c r="CN6" s="120">
        <f>CM6+CL6+CK6</f>
        <v>94</v>
      </c>
      <c r="CO6" s="23">
        <f>CF6+CN6</f>
        <v>192</v>
      </c>
      <c r="CP6" s="186">
        <v>15</v>
      </c>
      <c r="CQ6" s="186">
        <v>14</v>
      </c>
      <c r="CR6" s="186">
        <v>14</v>
      </c>
      <c r="CS6" s="185">
        <f>CP6+CQ6+CR6</f>
        <v>43</v>
      </c>
      <c r="CT6" s="3">
        <f>CP6*CT3</f>
        <v>30</v>
      </c>
      <c r="CU6" s="3">
        <f>CQ6*CU3</f>
        <v>28</v>
      </c>
      <c r="CV6" s="3">
        <f>CR6*CV3</f>
        <v>14</v>
      </c>
      <c r="CW6" s="121">
        <f>CT6+CU6+CV6</f>
        <v>72</v>
      </c>
      <c r="CX6" s="186">
        <v>15</v>
      </c>
      <c r="CY6" s="186">
        <v>15</v>
      </c>
      <c r="CZ6" s="186">
        <v>15</v>
      </c>
      <c r="DA6" s="183">
        <f>CX6+CY6+CZ6</f>
        <v>45</v>
      </c>
      <c r="DB6" s="3">
        <f>CX6*DB3</f>
        <v>30</v>
      </c>
      <c r="DC6" s="3">
        <f>CY6*DC3</f>
        <v>30</v>
      </c>
      <c r="DD6" s="3">
        <f>CZ6*DD3</f>
        <v>15</v>
      </c>
      <c r="DE6" s="121">
        <f>DB6+DC6+DD6</f>
        <v>75</v>
      </c>
      <c r="DF6" s="23">
        <f>CW6+DE6</f>
        <v>147</v>
      </c>
      <c r="DG6" s="186">
        <v>14</v>
      </c>
      <c r="DH6" s="186">
        <v>14</v>
      </c>
      <c r="DI6" s="186">
        <v>14</v>
      </c>
      <c r="DJ6" s="185">
        <f>DG6+DH6+DI6</f>
        <v>42</v>
      </c>
      <c r="DK6" s="3">
        <f>DG6*DK3</f>
        <v>28</v>
      </c>
      <c r="DL6" s="3">
        <f>DH6*DL3</f>
        <v>28</v>
      </c>
      <c r="DM6" s="3">
        <f>DI6*DM3</f>
        <v>14</v>
      </c>
      <c r="DN6" s="121">
        <f>DK6+DL6+DM6</f>
        <v>70</v>
      </c>
      <c r="DO6" s="186">
        <v>14</v>
      </c>
      <c r="DP6" s="186">
        <v>14</v>
      </c>
      <c r="DQ6" s="186">
        <v>15</v>
      </c>
      <c r="DR6" s="185">
        <f>DO6+DP6+DQ6</f>
        <v>43</v>
      </c>
      <c r="DS6" s="193">
        <f>DO6*DS3</f>
        <v>42</v>
      </c>
      <c r="DT6" s="193">
        <f>DP6*DT3</f>
        <v>42</v>
      </c>
      <c r="DU6" s="193">
        <f>DQ6*DU3</f>
        <v>15</v>
      </c>
      <c r="DV6" s="121">
        <f>DS6+DT6+DU6</f>
        <v>99</v>
      </c>
      <c r="DW6" s="186">
        <v>14</v>
      </c>
      <c r="DX6" s="186">
        <v>14</v>
      </c>
      <c r="DY6" s="186">
        <v>14</v>
      </c>
      <c r="DZ6" s="185">
        <f>DW6+DX6+DY6</f>
        <v>42</v>
      </c>
      <c r="EA6" s="193">
        <f>DW6*EA3</f>
        <v>42</v>
      </c>
      <c r="EB6" s="193">
        <f>DX6*EB3</f>
        <v>42</v>
      </c>
      <c r="EC6" s="193">
        <f>DY6*EC3</f>
        <v>14</v>
      </c>
      <c r="ED6" s="121">
        <f>EA6+EB6+EC6</f>
        <v>98</v>
      </c>
      <c r="EE6" s="174">
        <f>DV6+ED6</f>
        <v>197</v>
      </c>
      <c r="EF6" s="186">
        <v>15</v>
      </c>
      <c r="EG6" s="186">
        <v>15</v>
      </c>
      <c r="EH6" s="85">
        <f>EC6*EH3</f>
        <v>0</v>
      </c>
      <c r="EI6" s="186">
        <v>15</v>
      </c>
      <c r="EJ6" s="185">
        <f>SUM(EF6:EI6)</f>
        <v>45</v>
      </c>
      <c r="EK6" s="3">
        <f>EF6*EK3</f>
        <v>45</v>
      </c>
      <c r="EL6" s="3">
        <f>EG6*EL3</f>
        <v>15</v>
      </c>
      <c r="EM6" s="85">
        <f>EH6*EM3</f>
        <v>0</v>
      </c>
      <c r="EN6" s="3">
        <f>EI6*EN3</f>
        <v>15</v>
      </c>
      <c r="EO6" s="121">
        <f>EK6+EL6+EM6+EN6</f>
        <v>75</v>
      </c>
      <c r="EP6" s="29">
        <f>CF6+CN6+CW6+DE6+DN6+DV6+EO6+ED6</f>
        <v>681</v>
      </c>
      <c r="EQ6" s="38">
        <v>0</v>
      </c>
      <c r="ER6" s="122">
        <f>EP6-EQ6</f>
        <v>681</v>
      </c>
      <c r="ES6" s="118">
        <f>ER6+BW6</f>
        <v>1302</v>
      </c>
      <c r="ET6" s="123">
        <v>1</v>
      </c>
      <c r="EU6" s="186">
        <v>20</v>
      </c>
      <c r="EV6" s="186">
        <v>20</v>
      </c>
      <c r="EW6" s="186">
        <v>19</v>
      </c>
      <c r="EX6" s="181">
        <f>SUM(EU6:EW6)</f>
        <v>59</v>
      </c>
      <c r="EY6" s="3">
        <f>EU6*EY3</f>
        <v>60</v>
      </c>
      <c r="EZ6" s="3">
        <f>EV6*EZ3</f>
        <v>60</v>
      </c>
      <c r="FA6" s="3">
        <f>EW6*FA3</f>
        <v>19</v>
      </c>
      <c r="FB6" s="119">
        <f>SUM(EY6:FA6)</f>
        <v>139</v>
      </c>
      <c r="FC6" s="186">
        <v>19</v>
      </c>
      <c r="FD6" s="186">
        <v>18</v>
      </c>
      <c r="FE6" s="186">
        <v>19</v>
      </c>
      <c r="FF6" s="183">
        <f>FE6+FD6+FC6</f>
        <v>56</v>
      </c>
      <c r="FG6" s="3">
        <f>FC6*FG3</f>
        <v>57</v>
      </c>
      <c r="FH6" s="3">
        <f>FD6*FH3</f>
        <v>54</v>
      </c>
      <c r="FI6" s="3">
        <f>FE6*FI3</f>
        <v>19</v>
      </c>
      <c r="FJ6" s="120">
        <f>FI6+FH6+FG6</f>
        <v>130</v>
      </c>
      <c r="FK6" s="23">
        <f>FB6+FJ6</f>
        <v>269</v>
      </c>
      <c r="FL6" s="186">
        <v>20</v>
      </c>
      <c r="FM6" s="186">
        <v>19</v>
      </c>
      <c r="FN6" s="186">
        <v>20</v>
      </c>
      <c r="FO6" s="185">
        <f>FL6+FM6+FN6</f>
        <v>59</v>
      </c>
      <c r="FP6" s="3">
        <f>FL6*FP3</f>
        <v>40</v>
      </c>
      <c r="FQ6" s="3">
        <f>FM6*FQ3</f>
        <v>38</v>
      </c>
      <c r="FR6" s="3">
        <f>FN6*FR3</f>
        <v>20</v>
      </c>
      <c r="FS6" s="121">
        <f>FP6+FQ6+FR6</f>
        <v>98</v>
      </c>
      <c r="FT6" s="186">
        <v>20</v>
      </c>
      <c r="FU6" s="186">
        <v>19</v>
      </c>
      <c r="FV6" s="186">
        <v>19</v>
      </c>
      <c r="FW6" s="183">
        <f>FT6+FU6+FV6</f>
        <v>58</v>
      </c>
      <c r="FX6" s="3">
        <f>FT6*FX3</f>
        <v>40</v>
      </c>
      <c r="FY6" s="3">
        <f>FU6*FY3</f>
        <v>38</v>
      </c>
      <c r="FZ6" s="3">
        <f>FV6*FZ3</f>
        <v>19</v>
      </c>
      <c r="GA6" s="121">
        <f>FX6+FY6+FZ6</f>
        <v>97</v>
      </c>
      <c r="GB6" s="23">
        <f>FS6+GA6</f>
        <v>195</v>
      </c>
      <c r="GC6" s="186">
        <v>18</v>
      </c>
      <c r="GD6" s="186">
        <v>18</v>
      </c>
      <c r="GE6" s="186">
        <v>19</v>
      </c>
      <c r="GF6" s="185">
        <f>GC6+GD6+GE6</f>
        <v>55</v>
      </c>
      <c r="GG6" s="3">
        <f>GC6*GG3</f>
        <v>36</v>
      </c>
      <c r="GH6" s="3">
        <f>GD6*GH3</f>
        <v>36</v>
      </c>
      <c r="GI6" s="3">
        <f>GE6*GI3</f>
        <v>19</v>
      </c>
      <c r="GJ6" s="121">
        <f>GG6+GH6+GI6</f>
        <v>91</v>
      </c>
      <c r="GK6" s="186">
        <v>18</v>
      </c>
      <c r="GL6" s="186">
        <v>20</v>
      </c>
      <c r="GM6" s="186">
        <v>19</v>
      </c>
      <c r="GN6" s="185">
        <f>GK6+GL6+GM6</f>
        <v>57</v>
      </c>
      <c r="GO6" s="193">
        <f>GK6*GO3</f>
        <v>54</v>
      </c>
      <c r="GP6" s="193">
        <f>GL6*GP3</f>
        <v>60</v>
      </c>
      <c r="GQ6" s="193">
        <f>GM6*GQ3</f>
        <v>19</v>
      </c>
      <c r="GR6" s="121">
        <f>GO6+GP6+GQ6</f>
        <v>133</v>
      </c>
      <c r="GS6" s="186">
        <v>17</v>
      </c>
      <c r="GT6" s="186">
        <v>19</v>
      </c>
      <c r="GU6" s="186">
        <v>17</v>
      </c>
      <c r="GV6" s="185">
        <f>GS6+GT6+GU6</f>
        <v>53</v>
      </c>
      <c r="GW6" s="193">
        <f>GS6*GW3</f>
        <v>51</v>
      </c>
      <c r="GX6" s="193">
        <f>GT6*GX3</f>
        <v>57</v>
      </c>
      <c r="GY6" s="193">
        <f>GU6*GY3</f>
        <v>17</v>
      </c>
      <c r="GZ6" s="121">
        <f>GW6+GX6+GY6</f>
        <v>125</v>
      </c>
      <c r="HA6" s="174">
        <f>GR6+GZ6</f>
        <v>258</v>
      </c>
      <c r="HB6" s="186">
        <v>20</v>
      </c>
      <c r="HC6" s="186">
        <v>20</v>
      </c>
      <c r="HD6" s="85">
        <f>GY6*HD3</f>
        <v>0</v>
      </c>
      <c r="HE6" s="186">
        <v>19</v>
      </c>
      <c r="HF6" s="185">
        <f>SUM(HB6:HE6)</f>
        <v>59</v>
      </c>
      <c r="HG6" s="3">
        <f>HB6*HG3</f>
        <v>60</v>
      </c>
      <c r="HH6" s="3">
        <f>HC6*HH3</f>
        <v>20</v>
      </c>
      <c r="HI6" s="85">
        <f>HD6*HI3</f>
        <v>0</v>
      </c>
      <c r="HJ6" s="101">
        <f>HE6*HJ3</f>
        <v>19</v>
      </c>
      <c r="HK6" s="121">
        <f>HG6+HH6+HI6+HJ6</f>
        <v>99</v>
      </c>
      <c r="HL6" s="29">
        <f>FB6+FJ6+FS6+GA6+GJ6+GR6+HK6+GZ6</f>
        <v>912</v>
      </c>
      <c r="HM6" s="38">
        <v>0</v>
      </c>
      <c r="HN6" s="122">
        <f>HL6-HM6</f>
        <v>912</v>
      </c>
      <c r="HO6" s="118">
        <f>HN6+ES6</f>
        <v>2214</v>
      </c>
      <c r="HP6" s="6">
        <v>1</v>
      </c>
      <c r="HQ6" s="28">
        <f>HO6/2400*100</f>
        <v>92.25</v>
      </c>
      <c r="HR6" s="17" t="s">
        <v>40</v>
      </c>
      <c r="HS6">
        <v>92.25</v>
      </c>
    </row>
    <row r="7" spans="1:227">
      <c r="A7" s="6">
        <v>2</v>
      </c>
      <c r="B7" s="31">
        <f>HO7</f>
        <v>2037</v>
      </c>
      <c r="C7" s="17" t="s">
        <v>41</v>
      </c>
      <c r="D7" s="186">
        <v>13</v>
      </c>
      <c r="E7" s="186">
        <v>14</v>
      </c>
      <c r="F7" s="186">
        <v>12</v>
      </c>
      <c r="G7" s="181">
        <f>SUM(D7:F7)</f>
        <v>39</v>
      </c>
      <c r="H7" s="3">
        <f>D7*H3</f>
        <v>39</v>
      </c>
      <c r="I7" s="3">
        <f>E7*I3</f>
        <v>42</v>
      </c>
      <c r="J7" s="3">
        <f>F7*J3</f>
        <v>12</v>
      </c>
      <c r="K7" s="119">
        <f>SUM(H7:J7)</f>
        <v>93</v>
      </c>
      <c r="L7" s="186">
        <v>13</v>
      </c>
      <c r="M7" s="186">
        <v>11</v>
      </c>
      <c r="N7" s="186">
        <v>13</v>
      </c>
      <c r="O7" s="183">
        <f>N7+M7+L7</f>
        <v>37</v>
      </c>
      <c r="P7" s="3">
        <f>L7*P3</f>
        <v>39</v>
      </c>
      <c r="Q7" s="3">
        <f>M7*Q3</f>
        <v>33</v>
      </c>
      <c r="R7" s="3">
        <f>N7*R3</f>
        <v>13</v>
      </c>
      <c r="S7" s="120">
        <f>R7+Q7+P7</f>
        <v>85</v>
      </c>
      <c r="T7" s="176">
        <f>K7+S7</f>
        <v>178</v>
      </c>
      <c r="U7" s="186">
        <v>13</v>
      </c>
      <c r="V7" s="186">
        <v>13</v>
      </c>
      <c r="W7" s="186">
        <v>13</v>
      </c>
      <c r="X7" s="185">
        <f>U7+V7+W7</f>
        <v>39</v>
      </c>
      <c r="Y7" s="3">
        <f>U7*Y3</f>
        <v>26</v>
      </c>
      <c r="Z7" s="3">
        <f>V7*Z3</f>
        <v>26</v>
      </c>
      <c r="AA7" s="3">
        <f>W7*AA3</f>
        <v>13</v>
      </c>
      <c r="AB7" s="121">
        <f>Y7+Z7+AA7</f>
        <v>65</v>
      </c>
      <c r="AC7" s="186">
        <v>13</v>
      </c>
      <c r="AD7" s="186">
        <v>13</v>
      </c>
      <c r="AE7" s="186">
        <v>13</v>
      </c>
      <c r="AF7" s="183">
        <f>AC7+AD7+AE7</f>
        <v>39</v>
      </c>
      <c r="AG7" s="3">
        <f>AC7*AG3</f>
        <v>26</v>
      </c>
      <c r="AH7" s="3">
        <f>AD7*AH3</f>
        <v>26</v>
      </c>
      <c r="AI7" s="3">
        <f>AE7*AI3</f>
        <v>13</v>
      </c>
      <c r="AJ7" s="121">
        <f>AG7+AH7+AI7</f>
        <v>65</v>
      </c>
      <c r="AK7" s="176">
        <f>AB7+AJ7</f>
        <v>130</v>
      </c>
      <c r="AL7" s="186">
        <v>8</v>
      </c>
      <c r="AM7" s="186">
        <v>9</v>
      </c>
      <c r="AN7" s="186">
        <v>9</v>
      </c>
      <c r="AO7" s="185">
        <f>AL7+AM7+AN7</f>
        <v>26</v>
      </c>
      <c r="AP7" s="3">
        <f>AL7*AP3</f>
        <v>16</v>
      </c>
      <c r="AQ7" s="3">
        <f>AM7*AQ3</f>
        <v>18</v>
      </c>
      <c r="AR7" s="3">
        <f>AN7*AR3</f>
        <v>9</v>
      </c>
      <c r="AS7" s="121">
        <f>AP7+AQ7+AR7</f>
        <v>43</v>
      </c>
      <c r="AT7" s="186">
        <v>12</v>
      </c>
      <c r="AU7" s="186">
        <v>11</v>
      </c>
      <c r="AV7" s="186">
        <v>11</v>
      </c>
      <c r="AW7" s="185">
        <f>AT7+AU7+AV7</f>
        <v>34</v>
      </c>
      <c r="AX7" s="193">
        <f>AT7*AX3</f>
        <v>36</v>
      </c>
      <c r="AY7" s="193">
        <f>AU7*AY3</f>
        <v>33</v>
      </c>
      <c r="AZ7" s="193">
        <f>AV7*AZ3</f>
        <v>11</v>
      </c>
      <c r="BA7" s="121">
        <f>AX7+AY7+AZ7</f>
        <v>80</v>
      </c>
      <c r="BB7" s="186">
        <v>13</v>
      </c>
      <c r="BC7" s="186">
        <v>11</v>
      </c>
      <c r="BD7" s="186">
        <v>10</v>
      </c>
      <c r="BE7" s="185">
        <f>BB7+BC7+BD7</f>
        <v>34</v>
      </c>
      <c r="BF7" s="193">
        <f>BB7*BF3</f>
        <v>39</v>
      </c>
      <c r="BG7" s="193">
        <f>BC7*BG3</f>
        <v>33</v>
      </c>
      <c r="BH7" s="193">
        <f>BD7*BH3</f>
        <v>10</v>
      </c>
      <c r="BI7" s="121">
        <f>BF7+BG7+BH7</f>
        <v>82</v>
      </c>
      <c r="BJ7" s="174">
        <f>BA7+BI7</f>
        <v>162</v>
      </c>
      <c r="BK7" s="186">
        <v>12</v>
      </c>
      <c r="BL7" s="186">
        <v>12</v>
      </c>
      <c r="BM7" s="85">
        <f>BH7*BM3</f>
        <v>0</v>
      </c>
      <c r="BN7" s="186">
        <v>11</v>
      </c>
      <c r="BO7" s="185">
        <f>SUM(BK7:BN7)</f>
        <v>35</v>
      </c>
      <c r="BP7" s="3">
        <f>BK7*BP3</f>
        <v>36</v>
      </c>
      <c r="BQ7" s="3">
        <f>BL7*BQ3</f>
        <v>12</v>
      </c>
      <c r="BR7" s="85">
        <f>BM7*BR3</f>
        <v>0</v>
      </c>
      <c r="BS7" s="3">
        <f>BN7*BS3</f>
        <v>11</v>
      </c>
      <c r="BT7" s="121">
        <f>BP7+BQ7+BR7+BS7</f>
        <v>59</v>
      </c>
      <c r="BU7" s="29">
        <f>K7+S7+AB7+AJ7+AS7+BA7+BT7+BI7</f>
        <v>572</v>
      </c>
      <c r="BV7" s="38">
        <v>0</v>
      </c>
      <c r="BW7" s="122">
        <f>BU7-BV7</f>
        <v>572</v>
      </c>
      <c r="BX7" s="6">
        <v>2</v>
      </c>
      <c r="BY7" s="186">
        <v>13</v>
      </c>
      <c r="BZ7" s="186">
        <v>14</v>
      </c>
      <c r="CA7" s="186">
        <v>13</v>
      </c>
      <c r="CB7" s="181">
        <f>SUM(BY7:CA7)</f>
        <v>40</v>
      </c>
      <c r="CC7" s="3">
        <f>BY7*CC3</f>
        <v>39</v>
      </c>
      <c r="CD7" s="3">
        <f>BZ7*CD3</f>
        <v>42</v>
      </c>
      <c r="CE7" s="3">
        <f>CA7*CE3</f>
        <v>13</v>
      </c>
      <c r="CF7" s="119">
        <f>SUM(CC7:CE7)</f>
        <v>94</v>
      </c>
      <c r="CG7" s="186">
        <v>13</v>
      </c>
      <c r="CH7" s="186">
        <v>12</v>
      </c>
      <c r="CI7" s="186">
        <v>14</v>
      </c>
      <c r="CJ7" s="183">
        <f>CI7+CH7+CG7</f>
        <v>39</v>
      </c>
      <c r="CK7" s="3">
        <f>CG7*CK3</f>
        <v>39</v>
      </c>
      <c r="CL7" s="3">
        <f>CH7*CL3</f>
        <v>36</v>
      </c>
      <c r="CM7" s="3">
        <f>CI7*CM3</f>
        <v>14</v>
      </c>
      <c r="CN7" s="120">
        <f>CM7+CL7+CK7</f>
        <v>89</v>
      </c>
      <c r="CO7" s="23">
        <f>CF7+CN7</f>
        <v>183</v>
      </c>
      <c r="CP7" s="186">
        <v>14</v>
      </c>
      <c r="CQ7" s="186">
        <v>14</v>
      </c>
      <c r="CR7" s="186">
        <v>14</v>
      </c>
      <c r="CS7" s="185">
        <f>CP7+CQ7+CR7</f>
        <v>42</v>
      </c>
      <c r="CT7" s="3">
        <f>CP7*CT3</f>
        <v>28</v>
      </c>
      <c r="CU7" s="3">
        <f>CQ7*CU3</f>
        <v>28</v>
      </c>
      <c r="CV7" s="3">
        <f>CR7*CV3</f>
        <v>14</v>
      </c>
      <c r="CW7" s="121">
        <f>CT7+CU7+CV7</f>
        <v>70</v>
      </c>
      <c r="CX7" s="186">
        <v>14</v>
      </c>
      <c r="CY7" s="186">
        <v>14</v>
      </c>
      <c r="CZ7" s="186">
        <v>14</v>
      </c>
      <c r="DA7" s="183">
        <f>CX7+CY7+CZ7</f>
        <v>42</v>
      </c>
      <c r="DB7" s="3">
        <f>CX7*DB3</f>
        <v>28</v>
      </c>
      <c r="DC7" s="3">
        <f>CY7*DC3</f>
        <v>28</v>
      </c>
      <c r="DD7" s="3">
        <f>CZ7*DD3</f>
        <v>14</v>
      </c>
      <c r="DE7" s="121">
        <f>DB7+DC7+DD7</f>
        <v>70</v>
      </c>
      <c r="DF7" s="23">
        <f>CW7+DE7</f>
        <v>140</v>
      </c>
      <c r="DG7" s="186">
        <v>9</v>
      </c>
      <c r="DH7" s="186">
        <v>10</v>
      </c>
      <c r="DI7" s="186">
        <v>10</v>
      </c>
      <c r="DJ7" s="185">
        <f>DG7+DH7+DI7</f>
        <v>29</v>
      </c>
      <c r="DK7" s="3">
        <f>DG7*DK3</f>
        <v>18</v>
      </c>
      <c r="DL7" s="3">
        <f>DH7*DL3</f>
        <v>20</v>
      </c>
      <c r="DM7" s="3">
        <f>DI7*DM3</f>
        <v>10</v>
      </c>
      <c r="DN7" s="121">
        <f>DK7+DL7+DM7</f>
        <v>48</v>
      </c>
      <c r="DO7" s="186">
        <v>13</v>
      </c>
      <c r="DP7" s="186">
        <v>12</v>
      </c>
      <c r="DQ7" s="186">
        <v>11</v>
      </c>
      <c r="DR7" s="185">
        <f>DO7+DP7+DQ7</f>
        <v>36</v>
      </c>
      <c r="DS7" s="193">
        <f>DO7*DS3</f>
        <v>39</v>
      </c>
      <c r="DT7" s="193">
        <f>DP7*DT3</f>
        <v>36</v>
      </c>
      <c r="DU7" s="193">
        <f>DQ7*DU3</f>
        <v>11</v>
      </c>
      <c r="DV7" s="121">
        <f>DS7+DT7+DU7</f>
        <v>86</v>
      </c>
      <c r="DW7" s="186">
        <v>15</v>
      </c>
      <c r="DX7" s="186">
        <v>14</v>
      </c>
      <c r="DY7" s="186">
        <v>12</v>
      </c>
      <c r="DZ7" s="185">
        <f>DW7+DX7+DY7</f>
        <v>41</v>
      </c>
      <c r="EA7" s="193">
        <f>DW7*EA3</f>
        <v>45</v>
      </c>
      <c r="EB7" s="193">
        <f>DX7*EB3</f>
        <v>42</v>
      </c>
      <c r="EC7" s="193">
        <f>DY7*EC3</f>
        <v>12</v>
      </c>
      <c r="ED7" s="121">
        <f>EA7+EB7+EC7</f>
        <v>99</v>
      </c>
      <c r="EE7" s="174">
        <f>DV7+ED7</f>
        <v>185</v>
      </c>
      <c r="EF7" s="186">
        <v>14</v>
      </c>
      <c r="EG7" s="186">
        <v>13</v>
      </c>
      <c r="EH7" s="85">
        <f>EC7*EH3</f>
        <v>0</v>
      </c>
      <c r="EI7" s="186">
        <v>13</v>
      </c>
      <c r="EJ7" s="185">
        <f>SUM(EF7:EI7)</f>
        <v>40</v>
      </c>
      <c r="EK7" s="3">
        <f>EF7*EK3</f>
        <v>42</v>
      </c>
      <c r="EL7" s="3">
        <f>EG7*EL3</f>
        <v>13</v>
      </c>
      <c r="EM7" s="85">
        <f>EH7*EM3</f>
        <v>0</v>
      </c>
      <c r="EN7" s="3">
        <f>EI7*EN3</f>
        <v>13</v>
      </c>
      <c r="EO7" s="121">
        <f>EK7+EL7+EM7+EN7</f>
        <v>68</v>
      </c>
      <c r="EP7" s="29">
        <f>CF7+CN7+CW7+DE7+DN7+DV7+EO7+ED7</f>
        <v>624</v>
      </c>
      <c r="EQ7" s="38">
        <v>0</v>
      </c>
      <c r="ER7" s="122">
        <f>EP7-EQ7</f>
        <v>624</v>
      </c>
      <c r="ES7" s="118">
        <f>ER7+BW7</f>
        <v>1196</v>
      </c>
      <c r="ET7" s="123">
        <v>2</v>
      </c>
      <c r="EU7" s="186">
        <v>18</v>
      </c>
      <c r="EV7" s="186">
        <v>19</v>
      </c>
      <c r="EW7" s="186">
        <v>18</v>
      </c>
      <c r="EX7" s="181">
        <f>SUM(EU7:EW7)</f>
        <v>55</v>
      </c>
      <c r="EY7" s="3">
        <f>EU7*EY3</f>
        <v>54</v>
      </c>
      <c r="EZ7" s="3">
        <f>EV7*EZ3</f>
        <v>57</v>
      </c>
      <c r="FA7" s="3">
        <f>EW7*FA3</f>
        <v>18</v>
      </c>
      <c r="FB7" s="119">
        <f>SUM(EY7:FA7)</f>
        <v>129</v>
      </c>
      <c r="FC7" s="186">
        <v>16</v>
      </c>
      <c r="FD7" s="186">
        <v>17</v>
      </c>
      <c r="FE7" s="186">
        <v>17</v>
      </c>
      <c r="FF7" s="183">
        <f>FE7+FD7+FC7</f>
        <v>50</v>
      </c>
      <c r="FG7" s="3">
        <f>FC7*FG3</f>
        <v>48</v>
      </c>
      <c r="FH7" s="3">
        <f>FD7*FH3</f>
        <v>51</v>
      </c>
      <c r="FI7" s="3">
        <f>FE7*FI3</f>
        <v>17</v>
      </c>
      <c r="FJ7" s="120">
        <f>FI7+FH7+FG7</f>
        <v>116</v>
      </c>
      <c r="FK7" s="23">
        <f>FB7+FJ7</f>
        <v>245</v>
      </c>
      <c r="FL7" s="186">
        <v>18</v>
      </c>
      <c r="FM7" s="186">
        <v>18</v>
      </c>
      <c r="FN7" s="186">
        <v>18</v>
      </c>
      <c r="FO7" s="185">
        <f>FL7+FM7+FN7</f>
        <v>54</v>
      </c>
      <c r="FP7" s="3">
        <f>FL7*FP3</f>
        <v>36</v>
      </c>
      <c r="FQ7" s="3">
        <f>FM7*FQ3</f>
        <v>36</v>
      </c>
      <c r="FR7" s="3">
        <f>FN7*FR3</f>
        <v>18</v>
      </c>
      <c r="FS7" s="121">
        <f>FP7+FQ7+FR7</f>
        <v>90</v>
      </c>
      <c r="FT7" s="186">
        <v>18</v>
      </c>
      <c r="FU7" s="186">
        <v>18</v>
      </c>
      <c r="FV7" s="186">
        <v>18</v>
      </c>
      <c r="FW7" s="183">
        <f>FT7+FU7+FV7</f>
        <v>54</v>
      </c>
      <c r="FX7" s="3">
        <f>FT7*FX3</f>
        <v>36</v>
      </c>
      <c r="FY7" s="3">
        <f>FU7*FY3</f>
        <v>36</v>
      </c>
      <c r="FZ7" s="3">
        <f>FV7*FZ3</f>
        <v>18</v>
      </c>
      <c r="GA7" s="121">
        <f>FX7+FY7+FZ7</f>
        <v>90</v>
      </c>
      <c r="GB7" s="23">
        <f>FS7+GA7</f>
        <v>180</v>
      </c>
      <c r="GC7" s="186">
        <v>12</v>
      </c>
      <c r="GD7" s="186">
        <v>11</v>
      </c>
      <c r="GE7" s="186">
        <v>12</v>
      </c>
      <c r="GF7" s="185">
        <f>GC7+GD7+GE7</f>
        <v>35</v>
      </c>
      <c r="GG7" s="3">
        <f>GC7*GG3</f>
        <v>24</v>
      </c>
      <c r="GH7" s="3">
        <f>GD7*GH3</f>
        <v>22</v>
      </c>
      <c r="GI7" s="3">
        <f>GE7*GI3</f>
        <v>12</v>
      </c>
      <c r="GJ7" s="121">
        <f>GG7+GH7+GI7</f>
        <v>58</v>
      </c>
      <c r="GK7" s="186">
        <v>20</v>
      </c>
      <c r="GL7" s="186">
        <v>18</v>
      </c>
      <c r="GM7" s="186">
        <v>18</v>
      </c>
      <c r="GN7" s="185">
        <f>GK7+GL7+GM7</f>
        <v>56</v>
      </c>
      <c r="GO7" s="193">
        <f>GK7*GO3</f>
        <v>60</v>
      </c>
      <c r="GP7" s="193">
        <f>GL7*GP3</f>
        <v>54</v>
      </c>
      <c r="GQ7" s="193">
        <f>GM7*GQ3</f>
        <v>18</v>
      </c>
      <c r="GR7" s="121">
        <f>GO7+GP7+GQ7</f>
        <v>132</v>
      </c>
      <c r="GS7" s="186">
        <v>20</v>
      </c>
      <c r="GT7" s="186">
        <v>18</v>
      </c>
      <c r="GU7" s="186">
        <v>16</v>
      </c>
      <c r="GV7" s="185">
        <f>GS7+GT7+GU7</f>
        <v>54</v>
      </c>
      <c r="GW7" s="193">
        <f>GS7*GW3</f>
        <v>60</v>
      </c>
      <c r="GX7" s="193">
        <f>GT7*GX3</f>
        <v>54</v>
      </c>
      <c r="GY7" s="193">
        <f>GU7*GY3</f>
        <v>16</v>
      </c>
      <c r="GZ7" s="121">
        <f>GW7+GX7+GY7</f>
        <v>130</v>
      </c>
      <c r="HA7" s="174">
        <f>GR7+GZ7</f>
        <v>262</v>
      </c>
      <c r="HB7" s="186">
        <v>20</v>
      </c>
      <c r="HC7" s="186">
        <v>17</v>
      </c>
      <c r="HD7" s="85">
        <f>GY7*HD3</f>
        <v>0</v>
      </c>
      <c r="HE7" s="186">
        <v>19</v>
      </c>
      <c r="HF7" s="185">
        <f>SUM(HB7:HE7)</f>
        <v>56</v>
      </c>
      <c r="HG7" s="3">
        <f>HB7*HG3</f>
        <v>60</v>
      </c>
      <c r="HH7" s="3">
        <f>HC7*HH3</f>
        <v>17</v>
      </c>
      <c r="HI7" s="85">
        <f>HD7*HI3</f>
        <v>0</v>
      </c>
      <c r="HJ7" s="101">
        <f>HE7*HJ3</f>
        <v>19</v>
      </c>
      <c r="HK7" s="121">
        <f>HG7+HH7+HI7+HJ7</f>
        <v>96</v>
      </c>
      <c r="HL7" s="29">
        <f>FB7+FJ7+FS7+GA7+GJ7+GR7+HK7+GZ7</f>
        <v>841</v>
      </c>
      <c r="HM7" s="38">
        <v>0</v>
      </c>
      <c r="HN7" s="122">
        <f>HL7-HM7</f>
        <v>841</v>
      </c>
      <c r="HO7" s="118">
        <f>HN7+ES7</f>
        <v>2037</v>
      </c>
      <c r="HP7" s="6">
        <v>2</v>
      </c>
      <c r="HQ7" s="28">
        <f>HO7/2400*100</f>
        <v>84.875</v>
      </c>
      <c r="HR7" s="17" t="s">
        <v>41</v>
      </c>
      <c r="HS7">
        <v>84.88</v>
      </c>
    </row>
    <row r="8" spans="1:227">
      <c r="A8" s="6">
        <v>3</v>
      </c>
      <c r="B8" s="31">
        <f>HO8</f>
        <v>1942</v>
      </c>
      <c r="C8" s="17" t="s">
        <v>42</v>
      </c>
      <c r="D8" s="186">
        <v>13</v>
      </c>
      <c r="E8" s="186">
        <v>12</v>
      </c>
      <c r="F8" s="186">
        <v>13</v>
      </c>
      <c r="G8" s="181">
        <f>SUM(D8:F8)</f>
        <v>38</v>
      </c>
      <c r="H8" s="3">
        <f>D8*H3</f>
        <v>39</v>
      </c>
      <c r="I8" s="3">
        <f>E8*I3</f>
        <v>36</v>
      </c>
      <c r="J8" s="3">
        <f>F8*J3</f>
        <v>13</v>
      </c>
      <c r="K8" s="119">
        <f>SUM(H8:J8)</f>
        <v>88</v>
      </c>
      <c r="L8" s="186">
        <v>13</v>
      </c>
      <c r="M8" s="186">
        <v>11</v>
      </c>
      <c r="N8" s="186">
        <v>12</v>
      </c>
      <c r="O8" s="183">
        <f>N8+M8+L8</f>
        <v>36</v>
      </c>
      <c r="P8" s="3">
        <f>L8*P3</f>
        <v>39</v>
      </c>
      <c r="Q8" s="3">
        <f>M8*Q3</f>
        <v>33</v>
      </c>
      <c r="R8" s="3">
        <f>N8*R3</f>
        <v>12</v>
      </c>
      <c r="S8" s="120">
        <f>R8+Q8+P8</f>
        <v>84</v>
      </c>
      <c r="T8" s="176">
        <f>K8+S8</f>
        <v>172</v>
      </c>
      <c r="U8" s="186">
        <v>12</v>
      </c>
      <c r="V8" s="186">
        <v>13</v>
      </c>
      <c r="W8" s="186">
        <v>13</v>
      </c>
      <c r="X8" s="185">
        <f>U8+V8+W8</f>
        <v>38</v>
      </c>
      <c r="Y8" s="3">
        <f>U8*Y3</f>
        <v>24</v>
      </c>
      <c r="Z8" s="3">
        <f>V8*Z3</f>
        <v>26</v>
      </c>
      <c r="AA8" s="3">
        <f>W8*AA3</f>
        <v>13</v>
      </c>
      <c r="AB8" s="121">
        <f>Y8+Z8+AA8</f>
        <v>63</v>
      </c>
      <c r="AC8" s="186">
        <v>12</v>
      </c>
      <c r="AD8" s="186">
        <v>11</v>
      </c>
      <c r="AE8" s="186">
        <v>12</v>
      </c>
      <c r="AF8" s="183">
        <f>AC8+AD8+AE8</f>
        <v>35</v>
      </c>
      <c r="AG8" s="3">
        <f>AC8*AG3</f>
        <v>24</v>
      </c>
      <c r="AH8" s="3">
        <f>AD8*AH3</f>
        <v>22</v>
      </c>
      <c r="AI8" s="3">
        <f>AE8*AI3</f>
        <v>12</v>
      </c>
      <c r="AJ8" s="121">
        <f>AG8+AH8+AI8</f>
        <v>58</v>
      </c>
      <c r="AK8" s="176">
        <f>AB8+AJ8</f>
        <v>121</v>
      </c>
      <c r="AL8" s="186">
        <v>8</v>
      </c>
      <c r="AM8" s="186">
        <v>8</v>
      </c>
      <c r="AN8" s="186">
        <v>8</v>
      </c>
      <c r="AO8" s="185">
        <f>AL8+AM8+AN8</f>
        <v>24</v>
      </c>
      <c r="AP8" s="3">
        <f>AL8*AP3</f>
        <v>16</v>
      </c>
      <c r="AQ8" s="3">
        <f>AM8*AQ3</f>
        <v>16</v>
      </c>
      <c r="AR8" s="3">
        <f>AN8*AR3</f>
        <v>8</v>
      </c>
      <c r="AS8" s="121">
        <f>AP8+AQ8+AR8</f>
        <v>40</v>
      </c>
      <c r="AT8" s="186">
        <v>11</v>
      </c>
      <c r="AU8" s="186">
        <v>12</v>
      </c>
      <c r="AV8" s="186">
        <v>11</v>
      </c>
      <c r="AW8" s="185">
        <f>AT8+AU8+AV8</f>
        <v>34</v>
      </c>
      <c r="AX8" s="193">
        <f>AT8*AX3</f>
        <v>33</v>
      </c>
      <c r="AY8" s="193">
        <f>AU8*AY3</f>
        <v>36</v>
      </c>
      <c r="AZ8" s="193">
        <f>AV8*AZ3</f>
        <v>11</v>
      </c>
      <c r="BA8" s="121">
        <f>AX8+AY8+AZ8</f>
        <v>80</v>
      </c>
      <c r="BB8" s="186">
        <v>11</v>
      </c>
      <c r="BC8" s="186">
        <v>11</v>
      </c>
      <c r="BD8" s="186">
        <v>9</v>
      </c>
      <c r="BE8" s="185">
        <f>BB8+BC8+BD8</f>
        <v>31</v>
      </c>
      <c r="BF8" s="193">
        <f>BB8*BF3</f>
        <v>33</v>
      </c>
      <c r="BG8" s="193">
        <f>BC8*BG3</f>
        <v>33</v>
      </c>
      <c r="BH8" s="193">
        <f>BD8*BH3</f>
        <v>9</v>
      </c>
      <c r="BI8" s="121">
        <f>BF8+BG8+BH8</f>
        <v>75</v>
      </c>
      <c r="BJ8" s="174">
        <f>BA8+BI8</f>
        <v>155</v>
      </c>
      <c r="BK8" s="186">
        <v>12</v>
      </c>
      <c r="BL8" s="186">
        <v>12</v>
      </c>
      <c r="BM8" s="85">
        <f>BH8*BM3</f>
        <v>0</v>
      </c>
      <c r="BN8" s="186">
        <v>12</v>
      </c>
      <c r="BO8" s="185">
        <f>SUM(BK8:BN8)</f>
        <v>36</v>
      </c>
      <c r="BP8" s="3">
        <f>BK8*BP3</f>
        <v>36</v>
      </c>
      <c r="BQ8" s="3">
        <f>BL8*BQ3</f>
        <v>12</v>
      </c>
      <c r="BR8" s="85">
        <f>BM8*BR3</f>
        <v>0</v>
      </c>
      <c r="BS8" s="3">
        <f>BN8*BS3</f>
        <v>12</v>
      </c>
      <c r="BT8" s="121">
        <f>BP8+BQ8+BR8+BS8</f>
        <v>60</v>
      </c>
      <c r="BU8" s="29">
        <f>K8+S8+AB8+AJ8+AS8+BA8+BT8+BI8</f>
        <v>548</v>
      </c>
      <c r="BV8" s="38">
        <v>0</v>
      </c>
      <c r="BW8" s="122">
        <f>BU8-BV8</f>
        <v>548</v>
      </c>
      <c r="BX8" s="6">
        <v>3</v>
      </c>
      <c r="BY8" s="186">
        <v>14</v>
      </c>
      <c r="BZ8" s="186">
        <v>13</v>
      </c>
      <c r="CA8" s="186">
        <v>13</v>
      </c>
      <c r="CB8" s="181">
        <f>SUM(BY8:CA8)</f>
        <v>40</v>
      </c>
      <c r="CC8" s="3">
        <f>BY8*CC3</f>
        <v>42</v>
      </c>
      <c r="CD8" s="3">
        <f>BZ8*CD3</f>
        <v>39</v>
      </c>
      <c r="CE8" s="3">
        <f>CA8*CE3</f>
        <v>13</v>
      </c>
      <c r="CF8" s="119">
        <f>SUM(CC8:CE8)</f>
        <v>94</v>
      </c>
      <c r="CG8" s="186">
        <v>14</v>
      </c>
      <c r="CH8" s="186">
        <v>12</v>
      </c>
      <c r="CI8" s="186">
        <v>13</v>
      </c>
      <c r="CJ8" s="183">
        <f>CI8+CH8+CG8</f>
        <v>39</v>
      </c>
      <c r="CK8" s="3">
        <f>CG8*CK3</f>
        <v>42</v>
      </c>
      <c r="CL8" s="3">
        <f>CH8*CL3</f>
        <v>36</v>
      </c>
      <c r="CM8" s="3">
        <f>CI8*CM3</f>
        <v>13</v>
      </c>
      <c r="CN8" s="120">
        <f>CM8+CL8+CK8</f>
        <v>91</v>
      </c>
      <c r="CO8" s="23">
        <f>CF8+CN8</f>
        <v>185</v>
      </c>
      <c r="CP8" s="186">
        <v>12</v>
      </c>
      <c r="CQ8" s="186">
        <v>13</v>
      </c>
      <c r="CR8" s="186">
        <v>13</v>
      </c>
      <c r="CS8" s="185">
        <f>CP8+CQ8+CR8</f>
        <v>38</v>
      </c>
      <c r="CT8" s="3">
        <f>CP8*CT3</f>
        <v>24</v>
      </c>
      <c r="CU8" s="3">
        <f>CQ8*CU3</f>
        <v>26</v>
      </c>
      <c r="CV8" s="3">
        <f>CR8*CV3</f>
        <v>13</v>
      </c>
      <c r="CW8" s="121">
        <f>CT8+CU8+CV8</f>
        <v>63</v>
      </c>
      <c r="CX8" s="186">
        <v>13</v>
      </c>
      <c r="CY8" s="186">
        <v>13</v>
      </c>
      <c r="CZ8" s="186">
        <v>14</v>
      </c>
      <c r="DA8" s="183">
        <f>CX8+CY8+CZ8</f>
        <v>40</v>
      </c>
      <c r="DB8" s="3">
        <f>CX8*DB3</f>
        <v>26</v>
      </c>
      <c r="DC8" s="3">
        <f>CY8*DC3</f>
        <v>26</v>
      </c>
      <c r="DD8" s="3">
        <f>CZ8*DD3</f>
        <v>14</v>
      </c>
      <c r="DE8" s="121">
        <f>DB8+DC8+DD8</f>
        <v>66</v>
      </c>
      <c r="DF8" s="23">
        <f>CW8+DE8</f>
        <v>129</v>
      </c>
      <c r="DG8" s="186">
        <v>9</v>
      </c>
      <c r="DH8" s="186">
        <v>9</v>
      </c>
      <c r="DI8" s="186">
        <v>9</v>
      </c>
      <c r="DJ8" s="185">
        <f>DG8+DH8+DI8</f>
        <v>27</v>
      </c>
      <c r="DK8" s="3">
        <f>DG8*DK3</f>
        <v>18</v>
      </c>
      <c r="DL8" s="3">
        <f>DH8*DL3</f>
        <v>18</v>
      </c>
      <c r="DM8" s="3">
        <f>DI8*DM3</f>
        <v>9</v>
      </c>
      <c r="DN8" s="121">
        <f>DK8+DL8+DM8</f>
        <v>45</v>
      </c>
      <c r="DO8" s="186">
        <v>12</v>
      </c>
      <c r="DP8" s="186">
        <v>12</v>
      </c>
      <c r="DQ8" s="186">
        <v>12</v>
      </c>
      <c r="DR8" s="185">
        <f>DO8+DP8+DQ8</f>
        <v>36</v>
      </c>
      <c r="DS8" s="193">
        <f>DO8*DS3</f>
        <v>36</v>
      </c>
      <c r="DT8" s="193">
        <f>DP8*DT3</f>
        <v>36</v>
      </c>
      <c r="DU8" s="193">
        <f>DQ8*DU3</f>
        <v>12</v>
      </c>
      <c r="DV8" s="121">
        <f>DS8+DT8+DU8</f>
        <v>84</v>
      </c>
      <c r="DW8" s="186">
        <v>13</v>
      </c>
      <c r="DX8" s="186">
        <v>13</v>
      </c>
      <c r="DY8" s="186">
        <v>11</v>
      </c>
      <c r="DZ8" s="185">
        <f>DW8+DX8+DY8</f>
        <v>37</v>
      </c>
      <c r="EA8" s="193">
        <f>DW8*EA3</f>
        <v>39</v>
      </c>
      <c r="EB8" s="193">
        <f>DX8*EB3</f>
        <v>39</v>
      </c>
      <c r="EC8" s="193">
        <f>DY8*EC3</f>
        <v>11</v>
      </c>
      <c r="ED8" s="121">
        <f>EA8+EB8+EC8</f>
        <v>89</v>
      </c>
      <c r="EE8" s="174">
        <f>DV8+ED8</f>
        <v>173</v>
      </c>
      <c r="EF8" s="186">
        <v>14</v>
      </c>
      <c r="EG8" s="186">
        <v>13</v>
      </c>
      <c r="EH8" s="85">
        <f>EC8*EH3</f>
        <v>0</v>
      </c>
      <c r="EI8" s="186">
        <v>14</v>
      </c>
      <c r="EJ8" s="185">
        <f>SUM(EF8:EI8)</f>
        <v>41</v>
      </c>
      <c r="EK8" s="3">
        <f>EF8*EK3</f>
        <v>42</v>
      </c>
      <c r="EL8" s="3">
        <f>EG8*EL3</f>
        <v>13</v>
      </c>
      <c r="EM8" s="85">
        <f>EH8*EM3</f>
        <v>0</v>
      </c>
      <c r="EN8" s="3">
        <f>EI8*EN3</f>
        <v>14</v>
      </c>
      <c r="EO8" s="121">
        <f>EK8+EL8+EM8+EN8</f>
        <v>69</v>
      </c>
      <c r="EP8" s="29">
        <f>CF8+CN8+CW8+DE8+DN8+DV8+EO8+ED8</f>
        <v>601</v>
      </c>
      <c r="EQ8" s="38">
        <v>0</v>
      </c>
      <c r="ER8" s="122">
        <f>EP8-EQ8</f>
        <v>601</v>
      </c>
      <c r="ES8" s="118">
        <f>ER8+BW8</f>
        <v>1149</v>
      </c>
      <c r="ET8" s="123">
        <v>3</v>
      </c>
      <c r="EU8" s="186">
        <v>19</v>
      </c>
      <c r="EV8" s="186">
        <v>18</v>
      </c>
      <c r="EW8" s="186">
        <v>17</v>
      </c>
      <c r="EX8" s="181">
        <f>SUM(EU8:EW8)</f>
        <v>54</v>
      </c>
      <c r="EY8" s="3">
        <f>EU8*EY3</f>
        <v>57</v>
      </c>
      <c r="EZ8" s="3">
        <f>EV8*EZ3</f>
        <v>54</v>
      </c>
      <c r="FA8" s="3">
        <f>EW8*FA3</f>
        <v>17</v>
      </c>
      <c r="FB8" s="119">
        <f>SUM(EY8:FA8)</f>
        <v>128</v>
      </c>
      <c r="FC8" s="186">
        <v>17</v>
      </c>
      <c r="FD8" s="186">
        <v>15</v>
      </c>
      <c r="FE8" s="186">
        <v>17</v>
      </c>
      <c r="FF8" s="183">
        <f>FE8+FD8+FC8</f>
        <v>49</v>
      </c>
      <c r="FG8" s="3">
        <f>FC8*FG3</f>
        <v>51</v>
      </c>
      <c r="FH8" s="3">
        <f>FD8*FH3</f>
        <v>45</v>
      </c>
      <c r="FI8" s="3">
        <f>FE8*FI3</f>
        <v>17</v>
      </c>
      <c r="FJ8" s="120">
        <f>FI8+FH8+FG8</f>
        <v>113</v>
      </c>
      <c r="FK8" s="23">
        <f>FB8+FJ8</f>
        <v>241</v>
      </c>
      <c r="FL8" s="186">
        <v>14</v>
      </c>
      <c r="FM8" s="186">
        <v>16</v>
      </c>
      <c r="FN8" s="186">
        <v>17</v>
      </c>
      <c r="FO8" s="185">
        <f>FL8+FM8+FN8</f>
        <v>47</v>
      </c>
      <c r="FP8" s="3">
        <f>FL8*FP3</f>
        <v>28</v>
      </c>
      <c r="FQ8" s="3">
        <f>FM8*FQ3</f>
        <v>32</v>
      </c>
      <c r="FR8" s="3">
        <f>FN8*FR3</f>
        <v>17</v>
      </c>
      <c r="FS8" s="121">
        <f>FP8+FQ8+FR8</f>
        <v>77</v>
      </c>
      <c r="FT8" s="186">
        <v>17</v>
      </c>
      <c r="FU8" s="186">
        <v>17</v>
      </c>
      <c r="FV8" s="186">
        <v>17</v>
      </c>
      <c r="FW8" s="183">
        <f>FT8+FU8+FV8</f>
        <v>51</v>
      </c>
      <c r="FX8" s="3">
        <f>FT8*FX3</f>
        <v>34</v>
      </c>
      <c r="FY8" s="3">
        <f>FU8*FY3</f>
        <v>34</v>
      </c>
      <c r="FZ8" s="3">
        <f>FV8*FZ3</f>
        <v>17</v>
      </c>
      <c r="GA8" s="121">
        <f>FX8+FY8+FZ8</f>
        <v>85</v>
      </c>
      <c r="GB8" s="23">
        <f>FS8+GA8</f>
        <v>162</v>
      </c>
      <c r="GC8" s="186">
        <v>12</v>
      </c>
      <c r="GD8" s="186">
        <v>11</v>
      </c>
      <c r="GE8" s="186">
        <v>12</v>
      </c>
      <c r="GF8" s="185">
        <f>GC8+GD8+GE8</f>
        <v>35</v>
      </c>
      <c r="GG8" s="3">
        <f>GC8*GG3</f>
        <v>24</v>
      </c>
      <c r="GH8" s="3">
        <f>GD8*GH3</f>
        <v>22</v>
      </c>
      <c r="GI8" s="3">
        <f>GE8*GI3</f>
        <v>12</v>
      </c>
      <c r="GJ8" s="121">
        <f>GG8+GH8+GI8</f>
        <v>58</v>
      </c>
      <c r="GK8" s="186">
        <v>18</v>
      </c>
      <c r="GL8" s="186">
        <v>16</v>
      </c>
      <c r="GM8" s="186">
        <v>16</v>
      </c>
      <c r="GN8" s="185">
        <f>GK8+GL8+GM8</f>
        <v>50</v>
      </c>
      <c r="GO8" s="193">
        <f>GK8*GO3</f>
        <v>54</v>
      </c>
      <c r="GP8" s="193">
        <f>GL8*GP3</f>
        <v>48</v>
      </c>
      <c r="GQ8" s="193">
        <f>GM8*GQ3</f>
        <v>16</v>
      </c>
      <c r="GR8" s="121">
        <f>GO8+GP8+GQ8</f>
        <v>118</v>
      </c>
      <c r="GS8" s="186">
        <v>18</v>
      </c>
      <c r="GT8" s="186">
        <v>17</v>
      </c>
      <c r="GU8" s="186">
        <v>15</v>
      </c>
      <c r="GV8" s="185">
        <f>GS8+GT8+GU8</f>
        <v>50</v>
      </c>
      <c r="GW8" s="193">
        <f>GS8*GW3</f>
        <v>54</v>
      </c>
      <c r="GX8" s="193">
        <f>GT8*GX3</f>
        <v>51</v>
      </c>
      <c r="GY8" s="193">
        <f>GU8*GY3</f>
        <v>15</v>
      </c>
      <c r="GZ8" s="121">
        <f>GW8+GX8+GY8</f>
        <v>120</v>
      </c>
      <c r="HA8" s="174">
        <f>GR8+GZ8</f>
        <v>238</v>
      </c>
      <c r="HB8" s="186">
        <v>19</v>
      </c>
      <c r="HC8" s="186">
        <v>19</v>
      </c>
      <c r="HD8" s="85">
        <f>GY8*HD3</f>
        <v>0</v>
      </c>
      <c r="HE8" s="186">
        <v>18</v>
      </c>
      <c r="HF8" s="185">
        <f>SUM(HB8:HE8)</f>
        <v>56</v>
      </c>
      <c r="HG8" s="3">
        <f>HB8*HG3</f>
        <v>57</v>
      </c>
      <c r="HH8" s="3">
        <f>HC8*HH3</f>
        <v>19</v>
      </c>
      <c r="HI8" s="85">
        <f>HD8*HI3</f>
        <v>0</v>
      </c>
      <c r="HJ8" s="101">
        <f>HE8*HJ3</f>
        <v>18</v>
      </c>
      <c r="HK8" s="121">
        <f>HG8+HH8+HI8+HJ8</f>
        <v>94</v>
      </c>
      <c r="HL8" s="29">
        <f>FB8+FJ8+FS8+GA8+GJ8+GR8+HK8+GZ8</f>
        <v>793</v>
      </c>
      <c r="HM8" s="38">
        <v>0</v>
      </c>
      <c r="HN8" s="122">
        <f>HL8-HM8</f>
        <v>793</v>
      </c>
      <c r="HO8" s="118">
        <f>HN8+ES8</f>
        <v>1942</v>
      </c>
      <c r="HP8" s="6">
        <v>3</v>
      </c>
      <c r="HQ8" s="28">
        <f>HO8/2400*100</f>
        <v>80.916666666666671</v>
      </c>
      <c r="HR8" s="17" t="s">
        <v>42</v>
      </c>
      <c r="HS8">
        <v>80.92</v>
      </c>
    </row>
    <row r="9" spans="1:227">
      <c r="C9" s="133"/>
      <c r="AC9" s="188"/>
      <c r="AD9" s="188"/>
      <c r="AE9" s="188"/>
      <c r="EB9" s="104"/>
    </row>
    <row r="10" spans="1:227">
      <c r="C10" s="133"/>
      <c r="D10" s="371" t="s">
        <v>58</v>
      </c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V10" s="371" t="s">
        <v>27</v>
      </c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N10" s="20"/>
      <c r="AO10" s="306" t="s">
        <v>92</v>
      </c>
      <c r="AP10" s="306"/>
      <c r="AQ10" s="306"/>
      <c r="AR10" s="306"/>
      <c r="AS10" s="306"/>
      <c r="AT10" s="306"/>
      <c r="AU10" s="306"/>
      <c r="AV10" s="306"/>
      <c r="AW10" s="306"/>
      <c r="AX10" s="3"/>
      <c r="AY10" s="311" t="s">
        <v>28</v>
      </c>
      <c r="AZ10" s="311"/>
      <c r="BA10" s="311"/>
      <c r="BB10" s="311"/>
      <c r="BC10" s="311"/>
      <c r="BD10" s="311"/>
      <c r="BE10" s="311"/>
      <c r="BF10" s="311"/>
      <c r="BG10" s="311"/>
      <c r="BH10" s="17"/>
      <c r="BI10" s="311" t="s">
        <v>28</v>
      </c>
      <c r="BJ10" s="311"/>
      <c r="BK10" s="311"/>
      <c r="BL10" s="311"/>
      <c r="BM10" s="311"/>
      <c r="BN10" s="311"/>
      <c r="BO10" s="311"/>
      <c r="BP10" s="311"/>
      <c r="BQ10" s="311"/>
      <c r="BS10" s="312" t="s">
        <v>29</v>
      </c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"/>
      <c r="CE10" s="311" t="s">
        <v>58</v>
      </c>
      <c r="CF10" s="311"/>
      <c r="CG10" s="311"/>
      <c r="CH10" s="311"/>
      <c r="CI10" s="311"/>
      <c r="CJ10" s="311"/>
      <c r="CK10" s="311"/>
      <c r="CL10" s="311"/>
      <c r="CM10" s="311"/>
      <c r="CN10" s="17"/>
      <c r="CO10" s="312" t="s">
        <v>27</v>
      </c>
      <c r="CP10" s="312"/>
      <c r="CQ10" s="312"/>
      <c r="CR10" s="312"/>
      <c r="CS10" s="312"/>
      <c r="CT10" s="312"/>
      <c r="CU10" s="312"/>
      <c r="CV10" s="312"/>
      <c r="CW10" s="312"/>
      <c r="CY10" s="311" t="s">
        <v>28</v>
      </c>
      <c r="CZ10" s="311"/>
      <c r="DA10" s="311"/>
      <c r="DB10" s="311"/>
      <c r="DC10" s="311"/>
      <c r="DD10" s="311"/>
      <c r="DE10" s="311"/>
      <c r="DF10" s="311"/>
      <c r="DG10" s="311"/>
      <c r="DI10" s="315" t="s">
        <v>32</v>
      </c>
      <c r="DJ10" s="315"/>
      <c r="DK10" s="315"/>
      <c r="DL10" s="315"/>
      <c r="DM10" s="315"/>
      <c r="DO10" s="17"/>
      <c r="EC10" s="3"/>
    </row>
    <row r="11" spans="1:227">
      <c r="D11" s="307" t="s">
        <v>114</v>
      </c>
      <c r="E11" s="307"/>
      <c r="F11" s="307"/>
      <c r="G11" s="307"/>
      <c r="H11" s="307"/>
      <c r="I11" s="307"/>
      <c r="J11" s="307"/>
      <c r="K11" s="307"/>
      <c r="M11" s="307" t="s">
        <v>113</v>
      </c>
      <c r="N11" s="307"/>
      <c r="O11" s="307"/>
      <c r="P11" s="307"/>
      <c r="Q11" s="307"/>
      <c r="R11" s="307"/>
      <c r="S11" s="307"/>
      <c r="T11" s="307"/>
      <c r="V11" s="307" t="s">
        <v>115</v>
      </c>
      <c r="W11" s="307"/>
      <c r="X11" s="307"/>
      <c r="Y11" s="307"/>
      <c r="Z11" s="307"/>
      <c r="AA11" s="307"/>
      <c r="AB11" s="307"/>
      <c r="AC11" s="307"/>
      <c r="AE11" s="307" t="s">
        <v>116</v>
      </c>
      <c r="AF11" s="307"/>
      <c r="AG11" s="307"/>
      <c r="AH11" s="307"/>
      <c r="AI11" s="307"/>
      <c r="AJ11" s="307"/>
      <c r="AK11" s="307"/>
      <c r="AL11" s="307"/>
      <c r="AN11" s="20"/>
      <c r="AO11" s="307" t="s">
        <v>117</v>
      </c>
      <c r="AP11" s="307"/>
      <c r="AQ11" s="307"/>
      <c r="AR11" s="307"/>
      <c r="AS11" s="307"/>
      <c r="AT11" s="307"/>
      <c r="AU11" s="307"/>
      <c r="AV11" s="307"/>
      <c r="AW11" s="307"/>
      <c r="AY11" s="302" t="s">
        <v>97</v>
      </c>
      <c r="AZ11" s="302"/>
      <c r="BA11" s="302"/>
      <c r="BB11" s="302"/>
      <c r="BC11" s="302"/>
      <c r="BD11" s="302"/>
      <c r="BE11" s="302"/>
      <c r="BF11" s="302"/>
      <c r="BG11" s="302"/>
      <c r="BH11" s="17"/>
      <c r="BI11" s="302" t="s">
        <v>120</v>
      </c>
      <c r="BJ11" s="302"/>
      <c r="BK11" s="302"/>
      <c r="BL11" s="302"/>
      <c r="BM11" s="302"/>
      <c r="BN11" s="302"/>
      <c r="BO11" s="302"/>
      <c r="BP11" s="302"/>
      <c r="BQ11" s="302"/>
      <c r="BS11" s="307" t="s">
        <v>118</v>
      </c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"/>
      <c r="CE11" s="313" t="s">
        <v>30</v>
      </c>
      <c r="CF11" s="313"/>
      <c r="CG11" s="313"/>
      <c r="CH11" s="313"/>
      <c r="CI11" s="313"/>
      <c r="CJ11" s="313"/>
      <c r="CK11" s="313"/>
      <c r="CL11" s="313"/>
      <c r="CM11" s="313"/>
      <c r="CN11" s="17"/>
      <c r="CO11" s="314" t="s">
        <v>30</v>
      </c>
      <c r="CP11" s="314"/>
      <c r="CQ11" s="314"/>
      <c r="CR11" s="314"/>
      <c r="CS11" s="314"/>
      <c r="CT11" s="314"/>
      <c r="CU11" s="314"/>
      <c r="CV11" s="314"/>
      <c r="CW11" s="314"/>
      <c r="CY11" s="313" t="s">
        <v>30</v>
      </c>
      <c r="CZ11" s="313"/>
      <c r="DA11" s="313"/>
      <c r="DB11" s="313"/>
      <c r="DC11" s="313"/>
      <c r="DD11" s="313"/>
      <c r="DE11" s="313"/>
      <c r="DF11" s="313"/>
      <c r="DG11" s="313"/>
      <c r="DI11" s="20"/>
      <c r="DJ11" s="20"/>
      <c r="DK11" s="17"/>
      <c r="DL11" s="17"/>
      <c r="DM11" s="17"/>
      <c r="DO11" s="17"/>
      <c r="EC11" s="3"/>
    </row>
    <row r="12" spans="1:227">
      <c r="D12" s="369" t="s">
        <v>25</v>
      </c>
      <c r="E12" s="369"/>
      <c r="F12" s="369"/>
      <c r="G12" s="369"/>
      <c r="H12" s="134" t="s">
        <v>26</v>
      </c>
      <c r="I12" s="98"/>
      <c r="J12" s="98"/>
      <c r="K12" s="135"/>
      <c r="M12" s="369" t="s">
        <v>25</v>
      </c>
      <c r="N12" s="369"/>
      <c r="O12" s="369"/>
      <c r="P12" s="369"/>
      <c r="Q12" s="134" t="s">
        <v>26</v>
      </c>
      <c r="R12" s="98"/>
      <c r="S12" s="98"/>
      <c r="T12" s="135"/>
      <c r="V12" s="369" t="s">
        <v>25</v>
      </c>
      <c r="W12" s="369"/>
      <c r="X12" s="369"/>
      <c r="Y12" s="369"/>
      <c r="Z12" s="134" t="s">
        <v>26</v>
      </c>
      <c r="AA12" s="98"/>
      <c r="AB12" s="98"/>
      <c r="AC12" s="135"/>
      <c r="AE12" s="369" t="s">
        <v>25</v>
      </c>
      <c r="AF12" s="369"/>
      <c r="AG12" s="369"/>
      <c r="AH12" s="369"/>
      <c r="AI12" s="134" t="s">
        <v>26</v>
      </c>
      <c r="AJ12" s="98"/>
      <c r="AK12" s="98"/>
      <c r="AL12" s="135"/>
      <c r="AO12" s="369" t="s">
        <v>25</v>
      </c>
      <c r="AP12" s="369"/>
      <c r="AQ12" s="369"/>
      <c r="AR12" s="369"/>
      <c r="AT12" s="310" t="s">
        <v>26</v>
      </c>
      <c r="AU12" s="310"/>
      <c r="AV12" s="310"/>
      <c r="AW12" s="310"/>
      <c r="AY12" s="369" t="s">
        <v>25</v>
      </c>
      <c r="AZ12" s="369"/>
      <c r="BA12" s="369"/>
      <c r="BB12" s="369"/>
      <c r="BD12" s="310" t="s">
        <v>26</v>
      </c>
      <c r="BE12" s="310"/>
      <c r="BF12" s="310"/>
      <c r="BG12" s="310"/>
      <c r="BI12" s="369" t="s">
        <v>25</v>
      </c>
      <c r="BJ12" s="369"/>
      <c r="BK12" s="369"/>
      <c r="BL12" s="369"/>
      <c r="BN12" s="310" t="s">
        <v>26</v>
      </c>
      <c r="BO12" s="310"/>
      <c r="BP12" s="310"/>
      <c r="BQ12" s="310"/>
      <c r="BS12" s="369" t="s">
        <v>25</v>
      </c>
      <c r="BT12" s="369"/>
      <c r="BU12" s="369"/>
      <c r="BV12" s="369"/>
      <c r="BW12" s="369"/>
      <c r="BY12" s="310" t="s">
        <v>26</v>
      </c>
      <c r="BZ12" s="310"/>
      <c r="CA12" s="310"/>
      <c r="CB12" s="310"/>
      <c r="CC12" s="310"/>
      <c r="CE12" s="369" t="s">
        <v>25</v>
      </c>
      <c r="CF12" s="369"/>
      <c r="CG12" s="369"/>
      <c r="CH12" s="369"/>
      <c r="CJ12" s="310" t="s">
        <v>26</v>
      </c>
      <c r="CK12" s="310"/>
      <c r="CL12" s="310"/>
      <c r="CM12" s="310"/>
      <c r="CO12" s="179" t="s">
        <v>25</v>
      </c>
      <c r="CP12" s="179"/>
      <c r="CQ12" s="179"/>
      <c r="CR12" s="179"/>
      <c r="CT12" s="98" t="s">
        <v>26</v>
      </c>
      <c r="CU12" s="98"/>
      <c r="CV12" s="98"/>
      <c r="CW12" s="162"/>
      <c r="CY12" s="369" t="s">
        <v>25</v>
      </c>
      <c r="CZ12" s="369"/>
      <c r="DA12" s="369"/>
      <c r="DB12" s="369"/>
      <c r="DD12" s="310" t="s">
        <v>26</v>
      </c>
      <c r="DE12" s="310"/>
      <c r="DF12" s="310"/>
      <c r="DG12" s="310"/>
      <c r="DI12" s="59">
        <v>1</v>
      </c>
      <c r="DJ12" s="165"/>
      <c r="DK12" s="60" t="s">
        <v>31</v>
      </c>
      <c r="DL12" s="165"/>
      <c r="DM12" s="162">
        <v>3</v>
      </c>
    </row>
    <row r="13" spans="1:227">
      <c r="D13" s="136" t="s">
        <v>2</v>
      </c>
      <c r="E13" s="136" t="s">
        <v>3</v>
      </c>
      <c r="F13" s="136" t="s">
        <v>8</v>
      </c>
      <c r="G13" s="137" t="s">
        <v>4</v>
      </c>
      <c r="H13" s="137" t="s">
        <v>2</v>
      </c>
      <c r="I13" s="136" t="s">
        <v>3</v>
      </c>
      <c r="J13" s="136" t="s">
        <v>8</v>
      </c>
      <c r="K13" s="137" t="s">
        <v>4</v>
      </c>
      <c r="L13" s="136"/>
      <c r="M13" s="136" t="s">
        <v>2</v>
      </c>
      <c r="N13" s="136" t="s">
        <v>3</v>
      </c>
      <c r="O13" s="136" t="s">
        <v>8</v>
      </c>
      <c r="P13" s="137" t="s">
        <v>4</v>
      </c>
      <c r="Q13" s="137" t="s">
        <v>2</v>
      </c>
      <c r="R13" s="136" t="s">
        <v>3</v>
      </c>
      <c r="S13" s="136" t="s">
        <v>8</v>
      </c>
      <c r="T13" s="137" t="s">
        <v>4</v>
      </c>
      <c r="V13" s="6" t="s">
        <v>5</v>
      </c>
      <c r="W13" s="6" t="s">
        <v>6</v>
      </c>
      <c r="X13" s="6" t="s">
        <v>8</v>
      </c>
      <c r="Y13" s="12" t="s">
        <v>4</v>
      </c>
      <c r="Z13" s="6" t="s">
        <v>5</v>
      </c>
      <c r="AA13" s="6" t="s">
        <v>6</v>
      </c>
      <c r="AB13" s="6" t="s">
        <v>8</v>
      </c>
      <c r="AC13" s="12" t="s">
        <v>4</v>
      </c>
      <c r="AE13" s="6" t="s">
        <v>5</v>
      </c>
      <c r="AF13" s="6" t="s">
        <v>6</v>
      </c>
      <c r="AG13" s="6" t="s">
        <v>8</v>
      </c>
      <c r="AH13" s="12" t="s">
        <v>4</v>
      </c>
      <c r="AI13" s="6" t="s">
        <v>5</v>
      </c>
      <c r="AJ13" s="6" t="s">
        <v>6</v>
      </c>
      <c r="AK13" s="6" t="s">
        <v>8</v>
      </c>
      <c r="AL13" s="12" t="s">
        <v>4</v>
      </c>
      <c r="AO13" s="7" t="s">
        <v>7</v>
      </c>
      <c r="AP13" s="7" t="s">
        <v>91</v>
      </c>
      <c r="AQ13" s="7" t="s">
        <v>8</v>
      </c>
      <c r="AR13" s="32" t="s">
        <v>4</v>
      </c>
      <c r="AT13" s="6" t="s">
        <v>7</v>
      </c>
      <c r="AU13" s="6" t="s">
        <v>91</v>
      </c>
      <c r="AV13" s="6" t="s">
        <v>8</v>
      </c>
      <c r="AW13" s="12" t="s">
        <v>4</v>
      </c>
      <c r="AY13" s="7" t="s">
        <v>15</v>
      </c>
      <c r="AZ13" s="7" t="s">
        <v>16</v>
      </c>
      <c r="BA13" s="7" t="s">
        <v>8</v>
      </c>
      <c r="BB13" s="32" t="s">
        <v>4</v>
      </c>
      <c r="BD13" s="6" t="s">
        <v>15</v>
      </c>
      <c r="BE13" s="6" t="s">
        <v>16</v>
      </c>
      <c r="BF13" s="6" t="s">
        <v>8</v>
      </c>
      <c r="BG13" s="12" t="s">
        <v>4</v>
      </c>
      <c r="BI13" s="7" t="s">
        <v>15</v>
      </c>
      <c r="BJ13" s="7" t="s">
        <v>16</v>
      </c>
      <c r="BK13" s="7" t="s">
        <v>8</v>
      </c>
      <c r="BL13" s="32" t="s">
        <v>4</v>
      </c>
      <c r="BN13" s="6" t="s">
        <v>15</v>
      </c>
      <c r="BO13" s="6" t="s">
        <v>16</v>
      </c>
      <c r="BP13" s="6" t="s">
        <v>8</v>
      </c>
      <c r="BQ13" s="12" t="s">
        <v>4</v>
      </c>
      <c r="BS13" s="7" t="s">
        <v>2</v>
      </c>
      <c r="BT13" s="7" t="s">
        <v>3</v>
      </c>
      <c r="BU13" s="7" t="s">
        <v>17</v>
      </c>
      <c r="BV13" s="7" t="s">
        <v>8</v>
      </c>
      <c r="BW13" s="32" t="s">
        <v>4</v>
      </c>
      <c r="BY13" s="6" t="s">
        <v>2</v>
      </c>
      <c r="BZ13" s="6" t="s">
        <v>3</v>
      </c>
      <c r="CA13" s="6" t="s">
        <v>17</v>
      </c>
      <c r="CB13" s="6" t="s">
        <v>8</v>
      </c>
      <c r="CC13" s="12" t="s">
        <v>4</v>
      </c>
      <c r="CE13" s="7" t="s">
        <v>2</v>
      </c>
      <c r="CF13" s="7" t="s">
        <v>3</v>
      </c>
      <c r="CG13" s="7" t="s">
        <v>8</v>
      </c>
      <c r="CH13" s="32" t="s">
        <v>4</v>
      </c>
      <c r="CJ13" s="7" t="s">
        <v>2</v>
      </c>
      <c r="CK13" s="7" t="s">
        <v>3</v>
      </c>
      <c r="CL13" s="7" t="s">
        <v>8</v>
      </c>
      <c r="CM13" s="32" t="s">
        <v>4</v>
      </c>
      <c r="CO13" s="7" t="s">
        <v>5</v>
      </c>
      <c r="CP13" s="7" t="s">
        <v>6</v>
      </c>
      <c r="CQ13" s="7" t="s">
        <v>8</v>
      </c>
      <c r="CR13" s="32" t="s">
        <v>4</v>
      </c>
      <c r="CT13" s="6" t="s">
        <v>5</v>
      </c>
      <c r="CU13" s="6" t="s">
        <v>6</v>
      </c>
      <c r="CV13" s="6" t="s">
        <v>8</v>
      </c>
      <c r="CW13" s="12" t="s">
        <v>4</v>
      </c>
      <c r="CY13" s="7" t="s">
        <v>15</v>
      </c>
      <c r="CZ13" s="7" t="s">
        <v>16</v>
      </c>
      <c r="DA13" s="7" t="s">
        <v>8</v>
      </c>
      <c r="DB13" s="32" t="s">
        <v>4</v>
      </c>
      <c r="DD13" s="6" t="s">
        <v>15</v>
      </c>
      <c r="DE13" s="6" t="s">
        <v>16</v>
      </c>
      <c r="DF13" s="6" t="s">
        <v>8</v>
      </c>
      <c r="DG13" s="12" t="s">
        <v>4</v>
      </c>
    </row>
    <row r="14" spans="1:227">
      <c r="C14" s="17" t="s">
        <v>40</v>
      </c>
      <c r="D14">
        <f>H6+CC6</f>
        <v>84</v>
      </c>
      <c r="E14">
        <f t="shared" ref="E14:F16" si="0">I6+CD6</f>
        <v>81</v>
      </c>
      <c r="F14">
        <f t="shared" si="0"/>
        <v>28</v>
      </c>
      <c r="G14" s="33">
        <f>D14+E14+F14</f>
        <v>193</v>
      </c>
      <c r="H14">
        <f t="shared" ref="H14:J16" si="1">D14+EY6</f>
        <v>144</v>
      </c>
      <c r="I14">
        <f t="shared" si="1"/>
        <v>141</v>
      </c>
      <c r="J14">
        <f t="shared" si="1"/>
        <v>47</v>
      </c>
      <c r="K14" s="33">
        <f>H14+I14+J14</f>
        <v>332</v>
      </c>
      <c r="L14" s="203">
        <v>141</v>
      </c>
      <c r="M14">
        <f t="shared" ref="M14:O16" si="2">P6+CK6</f>
        <v>84</v>
      </c>
      <c r="N14">
        <f t="shared" si="2"/>
        <v>81</v>
      </c>
      <c r="O14">
        <f t="shared" si="2"/>
        <v>26</v>
      </c>
      <c r="P14" s="33">
        <f>M14+N14+O14</f>
        <v>191</v>
      </c>
      <c r="Q14">
        <f t="shared" ref="Q14:S16" si="3">M14+FG6</f>
        <v>141</v>
      </c>
      <c r="R14">
        <f t="shared" si="3"/>
        <v>135</v>
      </c>
      <c r="S14">
        <f t="shared" si="3"/>
        <v>45</v>
      </c>
      <c r="T14" s="33">
        <f>Q14+R14+S14</f>
        <v>321</v>
      </c>
      <c r="V14">
        <f t="shared" ref="V14:X16" si="4">Y6+CT6</f>
        <v>58</v>
      </c>
      <c r="W14">
        <f t="shared" si="4"/>
        <v>56</v>
      </c>
      <c r="X14">
        <f t="shared" si="4"/>
        <v>28</v>
      </c>
      <c r="Y14" s="33">
        <f>V14+W14+X14</f>
        <v>142</v>
      </c>
      <c r="Z14">
        <f t="shared" ref="Z14:AB16" si="5">V14+FP6</f>
        <v>98</v>
      </c>
      <c r="AA14">
        <f t="shared" si="5"/>
        <v>94</v>
      </c>
      <c r="AB14">
        <f t="shared" si="5"/>
        <v>48</v>
      </c>
      <c r="AC14" s="33">
        <f>Z14+AA14+AB14</f>
        <v>240</v>
      </c>
      <c r="AE14">
        <f t="shared" ref="AE14:AG16" si="6">AG6+DB6</f>
        <v>58</v>
      </c>
      <c r="AF14">
        <f t="shared" si="6"/>
        <v>58</v>
      </c>
      <c r="AG14">
        <f t="shared" si="6"/>
        <v>29</v>
      </c>
      <c r="AH14" s="33">
        <f>AE14+AF14+AG14</f>
        <v>145</v>
      </c>
      <c r="AI14">
        <f t="shared" ref="AI14:AK16" si="7">AE14+FX6</f>
        <v>98</v>
      </c>
      <c r="AJ14">
        <f t="shared" si="7"/>
        <v>96</v>
      </c>
      <c r="AK14">
        <f t="shared" si="7"/>
        <v>48</v>
      </c>
      <c r="AL14" s="33">
        <f>AI14+AJ14+AK14</f>
        <v>242</v>
      </c>
      <c r="AN14" s="27"/>
      <c r="AO14">
        <f t="shared" ref="AO14:AQ16" si="8">AP6+DK6</f>
        <v>52</v>
      </c>
      <c r="AP14">
        <f t="shared" si="8"/>
        <v>52</v>
      </c>
      <c r="AQ14">
        <f t="shared" si="8"/>
        <v>27</v>
      </c>
      <c r="AR14" s="33">
        <f>AO14+AP14+AQ14</f>
        <v>131</v>
      </c>
      <c r="AS14" s="27"/>
      <c r="AT14">
        <f t="shared" ref="AT14:AV16" si="9">AO14+GG6</f>
        <v>88</v>
      </c>
      <c r="AU14">
        <f t="shared" si="9"/>
        <v>88</v>
      </c>
      <c r="AV14">
        <f t="shared" si="9"/>
        <v>46</v>
      </c>
      <c r="AW14" s="33">
        <f>AT14+AU14+AV14</f>
        <v>222</v>
      </c>
      <c r="AX14" s="27"/>
      <c r="AY14">
        <f t="shared" ref="AY14:BA16" si="10">AX6+DS6</f>
        <v>78</v>
      </c>
      <c r="AZ14">
        <f t="shared" si="10"/>
        <v>78</v>
      </c>
      <c r="BA14">
        <f t="shared" si="10"/>
        <v>27</v>
      </c>
      <c r="BB14" s="33">
        <f>SUM(AY14:BA14)</f>
        <v>183</v>
      </c>
      <c r="BC14" s="27"/>
      <c r="BD14">
        <f t="shared" ref="BD14:BF16" si="11">AY14+GO6</f>
        <v>132</v>
      </c>
      <c r="BE14">
        <f t="shared" si="11"/>
        <v>138</v>
      </c>
      <c r="BF14">
        <f t="shared" si="11"/>
        <v>46</v>
      </c>
      <c r="BG14" s="33">
        <f>SUM(BD14:BF14)</f>
        <v>316</v>
      </c>
      <c r="BH14" s="27"/>
      <c r="BI14">
        <f>BF6+EA6</f>
        <v>78</v>
      </c>
      <c r="BJ14">
        <f t="shared" ref="BJ14:BK14" si="12">BG6+EB6</f>
        <v>75</v>
      </c>
      <c r="BK14">
        <f t="shared" si="12"/>
        <v>26</v>
      </c>
      <c r="BL14" s="33">
        <f>SUM(BI14:BK14)</f>
        <v>179</v>
      </c>
      <c r="BM14" s="27"/>
      <c r="BN14">
        <f t="shared" ref="BN14:BP16" si="13">BI14+GW6</f>
        <v>129</v>
      </c>
      <c r="BO14">
        <f t="shared" si="13"/>
        <v>132</v>
      </c>
      <c r="BP14">
        <f t="shared" si="13"/>
        <v>43</v>
      </c>
      <c r="BQ14" s="33">
        <f>SUM(BN14:BP14)</f>
        <v>304</v>
      </c>
      <c r="BS14">
        <f t="shared" ref="BS14:BV16" si="14">BP6+EK6</f>
        <v>84</v>
      </c>
      <c r="BT14">
        <f t="shared" si="14"/>
        <v>27</v>
      </c>
      <c r="BU14">
        <f t="shared" si="14"/>
        <v>0</v>
      </c>
      <c r="BV14">
        <f t="shared" si="14"/>
        <v>27</v>
      </c>
      <c r="BW14" s="33">
        <f>SUM(BS14:BV14)</f>
        <v>138</v>
      </c>
      <c r="BX14" s="27"/>
      <c r="BY14">
        <f t="shared" ref="BY14:CB16" si="15">BS14+HG6</f>
        <v>144</v>
      </c>
      <c r="BZ14">
        <f t="shared" si="15"/>
        <v>47</v>
      </c>
      <c r="CA14">
        <f t="shared" si="15"/>
        <v>0</v>
      </c>
      <c r="CB14">
        <f t="shared" si="15"/>
        <v>46</v>
      </c>
      <c r="CC14" s="33">
        <f>SUM(BY14:CB14)</f>
        <v>237</v>
      </c>
      <c r="CD14" s="27"/>
      <c r="CE14">
        <f t="shared" ref="CE14:CG16" si="16">D14+M14</f>
        <v>168</v>
      </c>
      <c r="CF14">
        <f t="shared" si="16"/>
        <v>162</v>
      </c>
      <c r="CG14">
        <f t="shared" si="16"/>
        <v>54</v>
      </c>
      <c r="CH14" s="33">
        <f>SUM(CE14:CG14)</f>
        <v>384</v>
      </c>
      <c r="CJ14">
        <f t="shared" ref="CJ14:CL16" si="17">H14+Q14</f>
        <v>285</v>
      </c>
      <c r="CK14">
        <f t="shared" si="17"/>
        <v>276</v>
      </c>
      <c r="CL14">
        <f t="shared" si="17"/>
        <v>92</v>
      </c>
      <c r="CM14" s="33">
        <f>SUM(CJ14:CL14)</f>
        <v>653</v>
      </c>
      <c r="CO14">
        <f t="shared" ref="CO14:CQ16" si="18">V14+AE14</f>
        <v>116</v>
      </c>
      <c r="CP14">
        <f t="shared" si="18"/>
        <v>114</v>
      </c>
      <c r="CQ14">
        <f t="shared" si="18"/>
        <v>57</v>
      </c>
      <c r="CR14" s="33">
        <f>SUM(CO14:CQ14)</f>
        <v>287</v>
      </c>
      <c r="CT14">
        <f t="shared" ref="CT14:CV16" si="19">Z14+AI14</f>
        <v>196</v>
      </c>
      <c r="CU14">
        <f t="shared" si="19"/>
        <v>190</v>
      </c>
      <c r="CV14">
        <f t="shared" si="19"/>
        <v>96</v>
      </c>
      <c r="CW14" s="33">
        <f>SUM(CT14:CV14)</f>
        <v>482</v>
      </c>
      <c r="CY14">
        <f>AY14+BI14</f>
        <v>156</v>
      </c>
      <c r="CZ14">
        <f t="shared" ref="CZ14:DA14" si="20">AZ14+BJ14</f>
        <v>153</v>
      </c>
      <c r="DA14">
        <f t="shared" si="20"/>
        <v>53</v>
      </c>
      <c r="DB14" s="33">
        <f>SUM(CY14:DA14)</f>
        <v>362</v>
      </c>
      <c r="DC14" s="27"/>
      <c r="DD14">
        <f>BD14+BN14</f>
        <v>261</v>
      </c>
      <c r="DE14">
        <f t="shared" ref="DE14:DF14" si="21">BE14+BO14</f>
        <v>270</v>
      </c>
      <c r="DF14">
        <f t="shared" si="21"/>
        <v>89</v>
      </c>
      <c r="DG14" s="33">
        <f>SUM(DD14:DF14)</f>
        <v>620</v>
      </c>
      <c r="DI14" s="34">
        <f>J6+R6+AA6+AI6+AR6+AZ6+BS6</f>
        <v>92</v>
      </c>
      <c r="DK14" s="36">
        <f>AQ14+BA14+BV14+CG14+CQ14</f>
        <v>192</v>
      </c>
      <c r="DM14" s="35">
        <f>AV14+BF14+CB14+CL14+CV14</f>
        <v>326</v>
      </c>
      <c r="EC14" s="3"/>
    </row>
    <row r="15" spans="1:227">
      <c r="C15" s="17" t="s">
        <v>41</v>
      </c>
      <c r="D15">
        <f t="shared" ref="D15:D16" si="22">H7+CC7</f>
        <v>78</v>
      </c>
      <c r="E15">
        <f t="shared" si="0"/>
        <v>84</v>
      </c>
      <c r="F15">
        <f t="shared" si="0"/>
        <v>25</v>
      </c>
      <c r="G15" s="33">
        <f>D15+E15+F15</f>
        <v>187</v>
      </c>
      <c r="H15">
        <f t="shared" si="1"/>
        <v>132</v>
      </c>
      <c r="I15">
        <f t="shared" si="1"/>
        <v>141</v>
      </c>
      <c r="J15">
        <f t="shared" si="1"/>
        <v>43</v>
      </c>
      <c r="K15" s="33">
        <f>H15+I15+J15</f>
        <v>316</v>
      </c>
      <c r="L15" s="203">
        <v>130</v>
      </c>
      <c r="M15">
        <f t="shared" si="2"/>
        <v>78</v>
      </c>
      <c r="N15">
        <f t="shared" si="2"/>
        <v>69</v>
      </c>
      <c r="O15">
        <f t="shared" si="2"/>
        <v>27</v>
      </c>
      <c r="P15" s="33">
        <f>M15+N15+O15</f>
        <v>174</v>
      </c>
      <c r="Q15">
        <f t="shared" si="3"/>
        <v>126</v>
      </c>
      <c r="R15">
        <f t="shared" si="3"/>
        <v>120</v>
      </c>
      <c r="S15">
        <f t="shared" si="3"/>
        <v>44</v>
      </c>
      <c r="T15" s="33">
        <f>Q15+R15+S15</f>
        <v>290</v>
      </c>
      <c r="V15">
        <f t="shared" si="4"/>
        <v>54</v>
      </c>
      <c r="W15">
        <f t="shared" si="4"/>
        <v>54</v>
      </c>
      <c r="X15">
        <f t="shared" si="4"/>
        <v>27</v>
      </c>
      <c r="Y15" s="33">
        <f>V15+W15+X15</f>
        <v>135</v>
      </c>
      <c r="Z15">
        <f t="shared" si="5"/>
        <v>90</v>
      </c>
      <c r="AA15">
        <f t="shared" si="5"/>
        <v>90</v>
      </c>
      <c r="AB15">
        <f t="shared" si="5"/>
        <v>45</v>
      </c>
      <c r="AC15" s="33">
        <f>Z15+AA15+AB15</f>
        <v>225</v>
      </c>
      <c r="AE15">
        <f t="shared" si="6"/>
        <v>54</v>
      </c>
      <c r="AF15">
        <f t="shared" si="6"/>
        <v>54</v>
      </c>
      <c r="AG15">
        <f t="shared" si="6"/>
        <v>27</v>
      </c>
      <c r="AH15" s="33">
        <f>AE15+AF15+AG15</f>
        <v>135</v>
      </c>
      <c r="AI15">
        <f t="shared" si="7"/>
        <v>90</v>
      </c>
      <c r="AJ15">
        <f t="shared" si="7"/>
        <v>90</v>
      </c>
      <c r="AK15">
        <f t="shared" si="7"/>
        <v>45</v>
      </c>
      <c r="AL15" s="33">
        <f>AI15+AJ15+AK15</f>
        <v>225</v>
      </c>
      <c r="AN15" s="27"/>
      <c r="AO15">
        <f t="shared" si="8"/>
        <v>34</v>
      </c>
      <c r="AP15">
        <f t="shared" si="8"/>
        <v>38</v>
      </c>
      <c r="AQ15">
        <f t="shared" si="8"/>
        <v>19</v>
      </c>
      <c r="AR15" s="33">
        <f>AO15+AP15+AQ15</f>
        <v>91</v>
      </c>
      <c r="AS15" s="27"/>
      <c r="AT15">
        <f t="shared" si="9"/>
        <v>58</v>
      </c>
      <c r="AU15">
        <f t="shared" si="9"/>
        <v>60</v>
      </c>
      <c r="AV15">
        <f t="shared" si="9"/>
        <v>31</v>
      </c>
      <c r="AW15" s="33">
        <f>AT15+AU15+AV15</f>
        <v>149</v>
      </c>
      <c r="AX15" s="27"/>
      <c r="AY15">
        <f t="shared" si="10"/>
        <v>75</v>
      </c>
      <c r="AZ15">
        <f t="shared" si="10"/>
        <v>69</v>
      </c>
      <c r="BA15">
        <f t="shared" si="10"/>
        <v>22</v>
      </c>
      <c r="BB15" s="33">
        <f>SUM(AY15:BA15)</f>
        <v>166</v>
      </c>
      <c r="BC15" s="27"/>
      <c r="BD15">
        <f t="shared" si="11"/>
        <v>135</v>
      </c>
      <c r="BE15">
        <f t="shared" si="11"/>
        <v>123</v>
      </c>
      <c r="BF15">
        <f t="shared" si="11"/>
        <v>40</v>
      </c>
      <c r="BG15" s="33">
        <f>SUM(BD15:BF15)</f>
        <v>298</v>
      </c>
      <c r="BH15" s="27"/>
      <c r="BI15">
        <f>BF7+EA7</f>
        <v>84</v>
      </c>
      <c r="BJ15">
        <f>BG7+EB7</f>
        <v>75</v>
      </c>
      <c r="BK15">
        <f>BH7+EC7</f>
        <v>22</v>
      </c>
      <c r="BL15" s="33">
        <f>SUM(BI15:BK15)</f>
        <v>181</v>
      </c>
      <c r="BM15" s="27"/>
      <c r="BN15">
        <f t="shared" si="13"/>
        <v>144</v>
      </c>
      <c r="BO15">
        <f t="shared" si="13"/>
        <v>129</v>
      </c>
      <c r="BP15">
        <f t="shared" si="13"/>
        <v>38</v>
      </c>
      <c r="BQ15" s="33">
        <f>SUM(BN15:BP15)</f>
        <v>311</v>
      </c>
      <c r="BS15">
        <f t="shared" si="14"/>
        <v>78</v>
      </c>
      <c r="BT15">
        <f t="shared" si="14"/>
        <v>25</v>
      </c>
      <c r="BU15">
        <f t="shared" si="14"/>
        <v>0</v>
      </c>
      <c r="BV15">
        <f t="shared" si="14"/>
        <v>24</v>
      </c>
      <c r="BW15" s="33">
        <f>SUM(BS15:BV15)</f>
        <v>127</v>
      </c>
      <c r="BX15" s="27"/>
      <c r="BY15">
        <f t="shared" si="15"/>
        <v>138</v>
      </c>
      <c r="BZ15">
        <f t="shared" si="15"/>
        <v>42</v>
      </c>
      <c r="CA15">
        <f t="shared" si="15"/>
        <v>0</v>
      </c>
      <c r="CB15">
        <f t="shared" si="15"/>
        <v>43</v>
      </c>
      <c r="CC15" s="33">
        <f>SUM(BY15:CB15)</f>
        <v>223</v>
      </c>
      <c r="CD15" s="27"/>
      <c r="CE15">
        <f t="shared" si="16"/>
        <v>156</v>
      </c>
      <c r="CF15">
        <f t="shared" si="16"/>
        <v>153</v>
      </c>
      <c r="CG15">
        <f t="shared" si="16"/>
        <v>52</v>
      </c>
      <c r="CH15" s="33">
        <f>SUM(CE15:CG15)</f>
        <v>361</v>
      </c>
      <c r="CJ15">
        <f t="shared" si="17"/>
        <v>258</v>
      </c>
      <c r="CK15">
        <f t="shared" si="17"/>
        <v>261</v>
      </c>
      <c r="CL15">
        <f t="shared" si="17"/>
        <v>87</v>
      </c>
      <c r="CM15" s="33">
        <f>SUM(CJ15:CL15)</f>
        <v>606</v>
      </c>
      <c r="CO15">
        <f t="shared" si="18"/>
        <v>108</v>
      </c>
      <c r="CP15">
        <f t="shared" si="18"/>
        <v>108</v>
      </c>
      <c r="CQ15">
        <f t="shared" si="18"/>
        <v>54</v>
      </c>
      <c r="CR15" s="33">
        <f>SUM(CO15:CQ15)</f>
        <v>270</v>
      </c>
      <c r="CT15">
        <f t="shared" si="19"/>
        <v>180</v>
      </c>
      <c r="CU15">
        <f t="shared" si="19"/>
        <v>180</v>
      </c>
      <c r="CV15">
        <f t="shared" si="19"/>
        <v>90</v>
      </c>
      <c r="CW15" s="33">
        <f>SUM(CT15:CV15)</f>
        <v>450</v>
      </c>
      <c r="CY15">
        <f t="shared" ref="CY15:CY16" si="23">AY15+BI15</f>
        <v>159</v>
      </c>
      <c r="CZ15">
        <f t="shared" ref="CZ15:CZ16" si="24">AZ15+BJ15</f>
        <v>144</v>
      </c>
      <c r="DA15">
        <f t="shared" ref="DA15:DA16" si="25">BA15+BK15</f>
        <v>44</v>
      </c>
      <c r="DB15" s="33">
        <f>SUM(CY15:DA15)</f>
        <v>347</v>
      </c>
      <c r="DC15" s="27"/>
      <c r="DD15">
        <f t="shared" ref="DD15:DD16" si="26">BD15+BN15</f>
        <v>279</v>
      </c>
      <c r="DE15">
        <f t="shared" ref="DE15:DE16" si="27">BE15+BO15</f>
        <v>252</v>
      </c>
      <c r="DF15">
        <f t="shared" ref="DF15:DF16" si="28">BF15+BP15</f>
        <v>78</v>
      </c>
      <c r="DG15" s="33">
        <f>SUM(DD15:DF15)</f>
        <v>609</v>
      </c>
      <c r="DI15" s="34">
        <f>J7+R7+AA7+AI7+AR7+AZ7+BS7</f>
        <v>82</v>
      </c>
      <c r="DK15" s="36">
        <f>AQ15+BA15+BV15+CG15+CQ15</f>
        <v>171</v>
      </c>
      <c r="DM15" s="35">
        <f>AV15+BF15+CB15+CL15+CV15</f>
        <v>291</v>
      </c>
      <c r="EC15" s="3"/>
    </row>
    <row r="16" spans="1:227">
      <c r="C16" s="17" t="s">
        <v>42</v>
      </c>
      <c r="D16">
        <f t="shared" si="22"/>
        <v>81</v>
      </c>
      <c r="E16">
        <f t="shared" si="0"/>
        <v>75</v>
      </c>
      <c r="F16">
        <f t="shared" si="0"/>
        <v>26</v>
      </c>
      <c r="G16" s="33">
        <f>D16+E16+F16</f>
        <v>182</v>
      </c>
      <c r="H16">
        <f t="shared" si="1"/>
        <v>138</v>
      </c>
      <c r="I16">
        <f t="shared" si="1"/>
        <v>129</v>
      </c>
      <c r="J16">
        <f t="shared" si="1"/>
        <v>43</v>
      </c>
      <c r="K16" s="33">
        <f>H16+I16+J16</f>
        <v>310</v>
      </c>
      <c r="L16" s="203">
        <v>117</v>
      </c>
      <c r="M16">
        <f t="shared" si="2"/>
        <v>81</v>
      </c>
      <c r="N16">
        <f t="shared" si="2"/>
        <v>69</v>
      </c>
      <c r="O16">
        <f t="shared" si="2"/>
        <v>25</v>
      </c>
      <c r="P16" s="33">
        <f>M16+N16+O16</f>
        <v>175</v>
      </c>
      <c r="Q16">
        <f t="shared" si="3"/>
        <v>132</v>
      </c>
      <c r="R16">
        <f t="shared" si="3"/>
        <v>114</v>
      </c>
      <c r="S16">
        <f t="shared" si="3"/>
        <v>42</v>
      </c>
      <c r="T16" s="33">
        <f>Q16+R16+S16</f>
        <v>288</v>
      </c>
      <c r="V16">
        <f t="shared" si="4"/>
        <v>48</v>
      </c>
      <c r="W16">
        <f t="shared" si="4"/>
        <v>52</v>
      </c>
      <c r="X16">
        <f t="shared" si="4"/>
        <v>26</v>
      </c>
      <c r="Y16" s="33">
        <f>V16+W16+X16</f>
        <v>126</v>
      </c>
      <c r="Z16">
        <f t="shared" si="5"/>
        <v>76</v>
      </c>
      <c r="AA16">
        <f t="shared" si="5"/>
        <v>84</v>
      </c>
      <c r="AB16">
        <f t="shared" si="5"/>
        <v>43</v>
      </c>
      <c r="AC16" s="33">
        <f>Z16+AA16+AB16</f>
        <v>203</v>
      </c>
      <c r="AE16">
        <f t="shared" si="6"/>
        <v>50</v>
      </c>
      <c r="AF16">
        <f t="shared" si="6"/>
        <v>48</v>
      </c>
      <c r="AG16">
        <f t="shared" si="6"/>
        <v>26</v>
      </c>
      <c r="AH16" s="33">
        <f>AE16+AF16+AG16</f>
        <v>124</v>
      </c>
      <c r="AI16">
        <f t="shared" si="7"/>
        <v>84</v>
      </c>
      <c r="AJ16">
        <f t="shared" si="7"/>
        <v>82</v>
      </c>
      <c r="AK16">
        <f t="shared" si="7"/>
        <v>43</v>
      </c>
      <c r="AL16" s="33">
        <f>AI16+AJ16+AK16</f>
        <v>209</v>
      </c>
      <c r="AN16" s="27"/>
      <c r="AO16">
        <f t="shared" si="8"/>
        <v>34</v>
      </c>
      <c r="AP16">
        <f t="shared" si="8"/>
        <v>34</v>
      </c>
      <c r="AQ16">
        <f t="shared" si="8"/>
        <v>17</v>
      </c>
      <c r="AR16" s="33">
        <f>AO16+AP16+AQ16</f>
        <v>85</v>
      </c>
      <c r="AS16" s="27"/>
      <c r="AT16">
        <f t="shared" si="9"/>
        <v>58</v>
      </c>
      <c r="AU16">
        <f t="shared" si="9"/>
        <v>56</v>
      </c>
      <c r="AV16">
        <f t="shared" si="9"/>
        <v>29</v>
      </c>
      <c r="AW16" s="33">
        <f>AT16+AU16+AV16</f>
        <v>143</v>
      </c>
      <c r="AX16" s="27"/>
      <c r="AY16">
        <f t="shared" si="10"/>
        <v>69</v>
      </c>
      <c r="AZ16">
        <f t="shared" si="10"/>
        <v>72</v>
      </c>
      <c r="BA16">
        <f t="shared" si="10"/>
        <v>23</v>
      </c>
      <c r="BB16" s="33">
        <f>SUM(AY16:BA16)</f>
        <v>164</v>
      </c>
      <c r="BC16" s="27"/>
      <c r="BD16">
        <f t="shared" si="11"/>
        <v>123</v>
      </c>
      <c r="BE16">
        <f t="shared" si="11"/>
        <v>120</v>
      </c>
      <c r="BF16">
        <f t="shared" si="11"/>
        <v>39</v>
      </c>
      <c r="BG16" s="33">
        <f>SUM(BD16:BF16)</f>
        <v>282</v>
      </c>
      <c r="BH16" s="27"/>
      <c r="BI16">
        <f>BF8+EA8</f>
        <v>72</v>
      </c>
      <c r="BJ16">
        <f>BG8+EB8</f>
        <v>72</v>
      </c>
      <c r="BK16">
        <f>BH8+EC8</f>
        <v>20</v>
      </c>
      <c r="BL16" s="33">
        <f>SUM(BI16:BK16)</f>
        <v>164</v>
      </c>
      <c r="BM16" s="27"/>
      <c r="BN16">
        <f t="shared" si="13"/>
        <v>126</v>
      </c>
      <c r="BO16">
        <f t="shared" si="13"/>
        <v>123</v>
      </c>
      <c r="BP16">
        <f t="shared" si="13"/>
        <v>35</v>
      </c>
      <c r="BQ16" s="33">
        <f>SUM(BN16:BP16)</f>
        <v>284</v>
      </c>
      <c r="BS16">
        <f t="shared" si="14"/>
        <v>78</v>
      </c>
      <c r="BT16">
        <f t="shared" si="14"/>
        <v>25</v>
      </c>
      <c r="BU16">
        <f t="shared" si="14"/>
        <v>0</v>
      </c>
      <c r="BV16">
        <f t="shared" si="14"/>
        <v>26</v>
      </c>
      <c r="BW16" s="33">
        <f>SUM(BS16:BV16)</f>
        <v>129</v>
      </c>
      <c r="BX16" s="27"/>
      <c r="BY16">
        <f t="shared" si="15"/>
        <v>135</v>
      </c>
      <c r="BZ16">
        <f t="shared" si="15"/>
        <v>44</v>
      </c>
      <c r="CA16">
        <f t="shared" si="15"/>
        <v>0</v>
      </c>
      <c r="CB16">
        <f t="shared" si="15"/>
        <v>44</v>
      </c>
      <c r="CC16" s="33">
        <f>SUM(BY16:CB16)</f>
        <v>223</v>
      </c>
      <c r="CD16" s="27"/>
      <c r="CE16">
        <f t="shared" si="16"/>
        <v>162</v>
      </c>
      <c r="CF16">
        <f t="shared" si="16"/>
        <v>144</v>
      </c>
      <c r="CG16">
        <f t="shared" si="16"/>
        <v>51</v>
      </c>
      <c r="CH16" s="33">
        <f>SUM(CE16:CG16)</f>
        <v>357</v>
      </c>
      <c r="CJ16">
        <f t="shared" si="17"/>
        <v>270</v>
      </c>
      <c r="CK16">
        <f t="shared" si="17"/>
        <v>243</v>
      </c>
      <c r="CL16">
        <f t="shared" si="17"/>
        <v>85</v>
      </c>
      <c r="CM16" s="33">
        <f>SUM(CJ16:CL16)</f>
        <v>598</v>
      </c>
      <c r="CO16">
        <f t="shared" si="18"/>
        <v>98</v>
      </c>
      <c r="CP16">
        <f t="shared" si="18"/>
        <v>100</v>
      </c>
      <c r="CQ16">
        <f t="shared" si="18"/>
        <v>52</v>
      </c>
      <c r="CR16" s="33">
        <f>SUM(CO16:CQ16)</f>
        <v>250</v>
      </c>
      <c r="CT16">
        <f t="shared" si="19"/>
        <v>160</v>
      </c>
      <c r="CU16">
        <f t="shared" si="19"/>
        <v>166</v>
      </c>
      <c r="CV16">
        <f t="shared" si="19"/>
        <v>86</v>
      </c>
      <c r="CW16" s="33">
        <f>SUM(CT16:CV16)</f>
        <v>412</v>
      </c>
      <c r="CY16">
        <f t="shared" si="23"/>
        <v>141</v>
      </c>
      <c r="CZ16">
        <f t="shared" si="24"/>
        <v>144</v>
      </c>
      <c r="DA16">
        <f t="shared" si="25"/>
        <v>43</v>
      </c>
      <c r="DB16" s="33">
        <f>SUM(CY16:DA16)</f>
        <v>328</v>
      </c>
      <c r="DC16" s="27"/>
      <c r="DD16">
        <f t="shared" si="26"/>
        <v>249</v>
      </c>
      <c r="DE16">
        <f t="shared" si="27"/>
        <v>243</v>
      </c>
      <c r="DF16">
        <f t="shared" si="28"/>
        <v>74</v>
      </c>
      <c r="DG16" s="33">
        <f>SUM(DD16:DF16)</f>
        <v>566</v>
      </c>
      <c r="DI16" s="34">
        <f>J8+R8+AA8+AI8+AR8+AZ8+BS8</f>
        <v>81</v>
      </c>
      <c r="DK16" s="36">
        <f>AQ16+BA16+BV16+CG16+CQ16</f>
        <v>169</v>
      </c>
      <c r="DM16" s="35">
        <f>AV16+BF16+CB16+CL16+CV16</f>
        <v>283</v>
      </c>
      <c r="EC16" s="3"/>
    </row>
    <row r="17" spans="3:88">
      <c r="C17" s="2"/>
    </row>
    <row r="18" spans="3:88">
      <c r="C18" s="2"/>
      <c r="D18" s="307" t="s">
        <v>114</v>
      </c>
      <c r="E18" s="307"/>
      <c r="F18" s="307"/>
      <c r="G18" s="307"/>
      <c r="H18" s="307"/>
      <c r="I18" s="307"/>
      <c r="J18" s="307"/>
      <c r="K18" s="307"/>
      <c r="M18" s="307" t="s">
        <v>113</v>
      </c>
      <c r="N18" s="307"/>
      <c r="O18" s="307"/>
      <c r="P18" s="307"/>
      <c r="Q18" s="307"/>
      <c r="R18" s="307"/>
      <c r="S18" s="307"/>
      <c r="T18" s="307"/>
      <c r="V18" s="302" t="s">
        <v>115</v>
      </c>
      <c r="W18" s="302"/>
      <c r="X18" s="302"/>
      <c r="Y18" s="302"/>
      <c r="Z18" s="302"/>
      <c r="AA18" s="302"/>
      <c r="AB18" s="302"/>
      <c r="AC18" s="302"/>
      <c r="AE18" s="302" t="s">
        <v>116</v>
      </c>
      <c r="AF18" s="302"/>
      <c r="AG18" s="302"/>
      <c r="AH18" s="302"/>
      <c r="AI18" s="302"/>
      <c r="AJ18" s="302"/>
      <c r="AK18" s="302"/>
      <c r="AL18" s="302"/>
      <c r="AO18" s="307" t="s">
        <v>117</v>
      </c>
      <c r="AP18" s="307"/>
      <c r="AQ18" s="307"/>
      <c r="AR18" s="307"/>
      <c r="AS18" s="307"/>
      <c r="AT18" s="307"/>
      <c r="AU18" s="307"/>
      <c r="AV18" s="307"/>
      <c r="AW18" s="307"/>
      <c r="AY18" s="302" t="s">
        <v>97</v>
      </c>
      <c r="AZ18" s="302"/>
      <c r="BA18" s="302"/>
      <c r="BB18" s="302"/>
      <c r="BC18" s="302"/>
      <c r="BD18" s="302"/>
      <c r="BE18" s="302"/>
      <c r="BF18" s="302"/>
      <c r="BG18" s="302"/>
      <c r="BI18" s="302" t="s">
        <v>120</v>
      </c>
      <c r="BJ18" s="302"/>
      <c r="BK18" s="302"/>
      <c r="BL18" s="302"/>
      <c r="BM18" s="302"/>
      <c r="BN18" s="302"/>
      <c r="BO18" s="302"/>
      <c r="BP18" s="302"/>
      <c r="BQ18" s="302"/>
      <c r="BS18" s="307" t="s">
        <v>118</v>
      </c>
      <c r="BT18" s="307"/>
      <c r="BU18" s="307"/>
      <c r="BV18" s="307"/>
      <c r="BW18" s="307"/>
      <c r="BX18" s="307"/>
      <c r="BY18" s="307"/>
      <c r="BZ18" s="307"/>
      <c r="CA18" s="307"/>
    </row>
    <row r="19" spans="3:88">
      <c r="D19" s="289" t="s">
        <v>74</v>
      </c>
      <c r="E19" s="289"/>
      <c r="F19" s="289"/>
      <c r="G19" s="289"/>
      <c r="H19" s="289"/>
      <c r="I19" s="289"/>
      <c r="J19" s="289"/>
      <c r="K19" s="289"/>
      <c r="M19" s="289" t="s">
        <v>74</v>
      </c>
      <c r="N19" s="289"/>
      <c r="O19" s="289"/>
      <c r="P19" s="289"/>
      <c r="Q19" s="289"/>
      <c r="R19" s="289"/>
      <c r="S19" s="289"/>
      <c r="T19" s="289"/>
      <c r="V19" s="289" t="s">
        <v>78</v>
      </c>
      <c r="W19" s="289"/>
      <c r="X19" s="289"/>
      <c r="Y19" s="289"/>
      <c r="Z19" s="289"/>
      <c r="AA19" s="289"/>
      <c r="AB19" s="289"/>
      <c r="AC19" s="289"/>
      <c r="AE19" s="289" t="s">
        <v>78</v>
      </c>
      <c r="AF19" s="289"/>
      <c r="AG19" s="289"/>
      <c r="AH19" s="289"/>
      <c r="AI19" s="289"/>
      <c r="AJ19" s="289"/>
      <c r="AK19" s="289"/>
      <c r="AL19" s="289"/>
      <c r="AO19" s="289" t="s">
        <v>80</v>
      </c>
      <c r="AP19" s="289"/>
      <c r="AQ19" s="289"/>
      <c r="AR19" s="289"/>
      <c r="AS19" s="289"/>
      <c r="AT19" s="289"/>
      <c r="AU19" s="289"/>
      <c r="AV19" s="289"/>
      <c r="AW19" s="289"/>
      <c r="AY19" s="289" t="s">
        <v>82</v>
      </c>
      <c r="AZ19" s="289"/>
      <c r="BA19" s="289"/>
      <c r="BB19" s="289"/>
      <c r="BC19" s="289"/>
      <c r="BD19" s="289"/>
      <c r="BE19" s="289"/>
      <c r="BF19" s="289"/>
      <c r="BG19" s="289"/>
      <c r="BI19" s="289" t="s">
        <v>82</v>
      </c>
      <c r="BJ19" s="289"/>
      <c r="BK19" s="289"/>
      <c r="BL19" s="289"/>
      <c r="BM19" s="289"/>
      <c r="BN19" s="289"/>
      <c r="BO19" s="289"/>
      <c r="BP19" s="289"/>
      <c r="BQ19" s="289"/>
      <c r="BS19" s="391" t="s">
        <v>84</v>
      </c>
      <c r="BT19" s="391"/>
      <c r="BU19" s="391"/>
      <c r="BV19" s="391"/>
      <c r="BW19" s="391"/>
      <c r="BX19" s="391"/>
      <c r="BY19" s="391"/>
      <c r="BZ19" s="391"/>
      <c r="CA19" s="391"/>
      <c r="CC19" s="392" t="s">
        <v>32</v>
      </c>
      <c r="CD19" s="392"/>
      <c r="CE19" s="392"/>
      <c r="CF19" s="392"/>
      <c r="CG19" s="392"/>
      <c r="CH19" s="392"/>
      <c r="CI19" s="392"/>
      <c r="CJ19" s="392"/>
    </row>
    <row r="20" spans="3:88">
      <c r="D20" s="197"/>
      <c r="E20" s="197"/>
      <c r="F20" s="197"/>
      <c r="G20" s="197"/>
      <c r="H20" s="197"/>
      <c r="I20" s="197"/>
      <c r="J20" s="198" t="s">
        <v>31</v>
      </c>
      <c r="K20" s="198" t="s">
        <v>5</v>
      </c>
      <c r="M20" s="197"/>
      <c r="N20" s="197"/>
      <c r="O20" s="197"/>
      <c r="P20" s="197"/>
      <c r="Q20" s="197"/>
      <c r="R20" s="197"/>
      <c r="S20" s="198" t="s">
        <v>31</v>
      </c>
      <c r="T20" s="198" t="s">
        <v>5</v>
      </c>
      <c r="V20" s="197"/>
      <c r="W20" s="197"/>
      <c r="X20" s="197"/>
      <c r="Y20" s="197"/>
      <c r="Z20" s="197"/>
      <c r="AA20" s="197"/>
      <c r="AB20" s="198" t="s">
        <v>31</v>
      </c>
      <c r="AC20" s="198" t="s">
        <v>5</v>
      </c>
      <c r="AE20" s="197"/>
      <c r="AF20" s="197"/>
      <c r="AG20" s="197"/>
      <c r="AH20" s="197"/>
      <c r="AI20" s="197"/>
      <c r="AJ20" s="197"/>
      <c r="AK20" s="198" t="s">
        <v>31</v>
      </c>
      <c r="AL20" s="198" t="s">
        <v>5</v>
      </c>
      <c r="AO20" s="197"/>
      <c r="AP20" s="197"/>
      <c r="AQ20" s="197"/>
      <c r="AR20" s="197"/>
      <c r="AS20" s="197"/>
      <c r="AT20" s="197"/>
      <c r="AU20" s="197"/>
      <c r="AV20" s="198" t="s">
        <v>31</v>
      </c>
      <c r="AW20" s="198" t="s">
        <v>5</v>
      </c>
      <c r="AY20" s="197"/>
      <c r="AZ20" s="197"/>
      <c r="BA20" s="197"/>
      <c r="BB20" s="197"/>
      <c r="BC20" s="197"/>
      <c r="BD20" s="197"/>
      <c r="BE20" s="197"/>
      <c r="BF20" s="198" t="s">
        <v>31</v>
      </c>
      <c r="BG20" s="198" t="s">
        <v>5</v>
      </c>
      <c r="BI20" s="197"/>
      <c r="BJ20" s="197"/>
      <c r="BK20" s="197"/>
      <c r="BL20" s="197"/>
      <c r="BM20" s="197"/>
      <c r="BN20" s="197"/>
      <c r="BO20" s="197"/>
      <c r="BP20" s="198" t="s">
        <v>31</v>
      </c>
      <c r="BQ20" s="198" t="s">
        <v>5</v>
      </c>
      <c r="BS20" s="197"/>
      <c r="BT20" s="197"/>
      <c r="BU20" s="197"/>
      <c r="BV20" s="197"/>
      <c r="BW20" s="197"/>
      <c r="BX20" s="197"/>
      <c r="BY20" s="197"/>
      <c r="BZ20" s="198" t="s">
        <v>31</v>
      </c>
      <c r="CA20" s="198" t="s">
        <v>5</v>
      </c>
      <c r="CC20" s="197"/>
      <c r="CD20" s="197"/>
      <c r="CE20" s="197"/>
      <c r="CF20" s="197"/>
      <c r="CG20" s="197"/>
      <c r="CH20" s="197"/>
      <c r="CI20" s="198" t="s">
        <v>31</v>
      </c>
      <c r="CJ20" s="198" t="s">
        <v>5</v>
      </c>
    </row>
    <row r="21" spans="3:88">
      <c r="D21" s="153">
        <v>1</v>
      </c>
      <c r="E21" s="384" t="s">
        <v>40</v>
      </c>
      <c r="F21" s="385"/>
      <c r="G21" s="385"/>
      <c r="H21" s="385"/>
      <c r="I21" s="386"/>
      <c r="J21" s="201">
        <v>84</v>
      </c>
      <c r="K21" s="201">
        <v>144</v>
      </c>
      <c r="M21" s="153">
        <v>1</v>
      </c>
      <c r="N21" s="384" t="s">
        <v>40</v>
      </c>
      <c r="O21" s="385"/>
      <c r="P21" s="385"/>
      <c r="Q21" s="385"/>
      <c r="R21" s="386"/>
      <c r="S21" s="201">
        <v>84</v>
      </c>
      <c r="T21" s="201">
        <v>141</v>
      </c>
      <c r="V21" s="153">
        <v>1</v>
      </c>
      <c r="W21" s="384" t="s">
        <v>40</v>
      </c>
      <c r="X21" s="385"/>
      <c r="Y21" s="385"/>
      <c r="Z21" s="385"/>
      <c r="AA21" s="386"/>
      <c r="AB21" s="201">
        <v>58</v>
      </c>
      <c r="AC21" s="201">
        <v>98</v>
      </c>
      <c r="AE21" s="153">
        <v>1</v>
      </c>
      <c r="AF21" s="384" t="s">
        <v>40</v>
      </c>
      <c r="AG21" s="385"/>
      <c r="AH21" s="385"/>
      <c r="AI21" s="385"/>
      <c r="AJ21" s="386"/>
      <c r="AK21" s="201">
        <v>58</v>
      </c>
      <c r="AL21" s="201">
        <v>98</v>
      </c>
      <c r="AO21" s="153">
        <v>1</v>
      </c>
      <c r="AP21" s="384" t="s">
        <v>40</v>
      </c>
      <c r="AQ21" s="385"/>
      <c r="AR21" s="385"/>
      <c r="AS21" s="385"/>
      <c r="AT21" s="385"/>
      <c r="AU21" s="386"/>
      <c r="AV21" s="201">
        <v>52</v>
      </c>
      <c r="AW21" s="201">
        <v>88</v>
      </c>
      <c r="AY21" s="153">
        <v>1</v>
      </c>
      <c r="AZ21" s="384" t="s">
        <v>41</v>
      </c>
      <c r="BA21" s="385"/>
      <c r="BB21" s="385"/>
      <c r="BC21" s="385"/>
      <c r="BD21" s="385"/>
      <c r="BE21" s="386"/>
      <c r="BF21" s="201">
        <v>75</v>
      </c>
      <c r="BG21" s="201">
        <v>135</v>
      </c>
      <c r="BI21" s="153">
        <v>1</v>
      </c>
      <c r="BJ21" s="384" t="s">
        <v>41</v>
      </c>
      <c r="BK21" s="385"/>
      <c r="BL21" s="385"/>
      <c r="BM21" s="385"/>
      <c r="BN21" s="385"/>
      <c r="BO21" s="386"/>
      <c r="BP21" s="201">
        <v>84</v>
      </c>
      <c r="BQ21" s="201">
        <v>144</v>
      </c>
      <c r="BS21" s="153">
        <v>1</v>
      </c>
      <c r="BT21" s="384" t="s">
        <v>40</v>
      </c>
      <c r="BU21" s="385"/>
      <c r="BV21" s="385"/>
      <c r="BW21" s="385"/>
      <c r="BX21" s="385"/>
      <c r="BY21" s="386"/>
      <c r="BZ21" s="201">
        <v>84</v>
      </c>
      <c r="CA21" s="201">
        <v>144</v>
      </c>
      <c r="CC21" s="153">
        <v>1</v>
      </c>
      <c r="CD21" s="384" t="s">
        <v>40</v>
      </c>
      <c r="CE21" s="385"/>
      <c r="CF21" s="385"/>
      <c r="CG21" s="385"/>
      <c r="CH21" s="386"/>
      <c r="CI21" s="201">
        <v>191</v>
      </c>
      <c r="CJ21" s="201">
        <v>325</v>
      </c>
    </row>
    <row r="22" spans="3:88">
      <c r="D22" s="153">
        <v>2</v>
      </c>
      <c r="E22" s="384" t="s">
        <v>41</v>
      </c>
      <c r="F22" s="385"/>
      <c r="G22" s="385"/>
      <c r="H22" s="385"/>
      <c r="I22" s="386"/>
      <c r="J22" s="201">
        <v>78</v>
      </c>
      <c r="K22" s="201">
        <v>316</v>
      </c>
      <c r="M22" s="153">
        <v>2</v>
      </c>
      <c r="N22" s="387" t="s">
        <v>42</v>
      </c>
      <c r="O22" s="388"/>
      <c r="P22" s="388"/>
      <c r="Q22" s="388"/>
      <c r="R22" s="389"/>
      <c r="S22" s="201">
        <v>81</v>
      </c>
      <c r="T22" s="201">
        <v>132</v>
      </c>
      <c r="V22" s="153">
        <v>2</v>
      </c>
      <c r="W22" s="384" t="s">
        <v>41</v>
      </c>
      <c r="X22" s="385"/>
      <c r="Y22" s="385"/>
      <c r="Z22" s="385"/>
      <c r="AA22" s="386"/>
      <c r="AB22" s="201">
        <v>54</v>
      </c>
      <c r="AC22" s="201">
        <v>90</v>
      </c>
      <c r="AE22" s="153">
        <v>2</v>
      </c>
      <c r="AF22" s="384" t="s">
        <v>41</v>
      </c>
      <c r="AG22" s="385"/>
      <c r="AH22" s="385"/>
      <c r="AI22" s="385"/>
      <c r="AJ22" s="386"/>
      <c r="AK22" s="201">
        <v>54</v>
      </c>
      <c r="AL22" s="201">
        <v>90</v>
      </c>
      <c r="AO22" s="219">
        <v>2</v>
      </c>
      <c r="AP22" s="384" t="s">
        <v>41</v>
      </c>
      <c r="AQ22" s="385"/>
      <c r="AR22" s="385"/>
      <c r="AS22" s="385"/>
      <c r="AT22" s="385"/>
      <c r="AU22" s="386"/>
      <c r="AV22" s="201">
        <v>34</v>
      </c>
      <c r="AW22" s="201">
        <v>58</v>
      </c>
      <c r="AY22" s="153">
        <v>2</v>
      </c>
      <c r="AZ22" s="387" t="s">
        <v>40</v>
      </c>
      <c r="BA22" s="385"/>
      <c r="BB22" s="385"/>
      <c r="BC22" s="385"/>
      <c r="BD22" s="385"/>
      <c r="BE22" s="386"/>
      <c r="BF22" s="201">
        <v>78</v>
      </c>
      <c r="BG22" s="201">
        <v>132</v>
      </c>
      <c r="BI22" s="153">
        <v>2</v>
      </c>
      <c r="BJ22" s="387" t="s">
        <v>40</v>
      </c>
      <c r="BK22" s="385"/>
      <c r="BL22" s="385"/>
      <c r="BM22" s="385"/>
      <c r="BN22" s="385"/>
      <c r="BO22" s="386"/>
      <c r="BP22" s="201">
        <v>78</v>
      </c>
      <c r="BQ22" s="201">
        <v>129</v>
      </c>
      <c r="BS22" s="153">
        <v>2</v>
      </c>
      <c r="BT22" s="384" t="s">
        <v>41</v>
      </c>
      <c r="BU22" s="385"/>
      <c r="BV22" s="385"/>
      <c r="BW22" s="385"/>
      <c r="BX22" s="385"/>
      <c r="BY22" s="386"/>
      <c r="BZ22" s="201">
        <v>78</v>
      </c>
      <c r="CA22" s="201">
        <v>138</v>
      </c>
      <c r="CC22" s="153">
        <v>2</v>
      </c>
      <c r="CD22" s="384" t="s">
        <v>41</v>
      </c>
      <c r="CE22" s="385"/>
      <c r="CF22" s="385"/>
      <c r="CG22" s="385"/>
      <c r="CH22" s="386"/>
      <c r="CI22" s="201">
        <v>171</v>
      </c>
      <c r="CJ22" s="201">
        <v>291</v>
      </c>
    </row>
    <row r="23" spans="3:88">
      <c r="D23" s="153">
        <v>3</v>
      </c>
      <c r="E23" s="387" t="s">
        <v>42</v>
      </c>
      <c r="F23" s="388"/>
      <c r="G23" s="388"/>
      <c r="H23" s="388"/>
      <c r="I23" s="389"/>
      <c r="J23" s="201">
        <v>81</v>
      </c>
      <c r="K23" s="201">
        <v>310</v>
      </c>
      <c r="M23" s="153">
        <v>3</v>
      </c>
      <c r="N23" s="384" t="s">
        <v>41</v>
      </c>
      <c r="O23" s="385"/>
      <c r="P23" s="385"/>
      <c r="Q23" s="385"/>
      <c r="R23" s="386"/>
      <c r="S23" s="201">
        <v>78</v>
      </c>
      <c r="T23" s="201">
        <v>126</v>
      </c>
      <c r="V23" s="153">
        <v>3</v>
      </c>
      <c r="W23" s="387" t="s">
        <v>42</v>
      </c>
      <c r="X23" s="388"/>
      <c r="Y23" s="388"/>
      <c r="Z23" s="388"/>
      <c r="AA23" s="389"/>
      <c r="AB23" s="201">
        <v>48</v>
      </c>
      <c r="AC23" s="201">
        <v>76</v>
      </c>
      <c r="AE23" s="153">
        <v>3</v>
      </c>
      <c r="AF23" s="387" t="s">
        <v>42</v>
      </c>
      <c r="AG23" s="388"/>
      <c r="AH23" s="388"/>
      <c r="AI23" s="388"/>
      <c r="AJ23" s="389"/>
      <c r="AK23" s="201">
        <v>50</v>
      </c>
      <c r="AL23" s="201">
        <v>84</v>
      </c>
      <c r="AO23" s="219">
        <v>2</v>
      </c>
      <c r="AP23" s="387" t="s">
        <v>42</v>
      </c>
      <c r="AQ23" s="388"/>
      <c r="AR23" s="388"/>
      <c r="AS23" s="388"/>
      <c r="AT23" s="388"/>
      <c r="AU23" s="389"/>
      <c r="AV23" s="201">
        <v>34</v>
      </c>
      <c r="AW23" s="201">
        <v>58</v>
      </c>
      <c r="AY23" s="153">
        <v>3</v>
      </c>
      <c r="AZ23" s="387" t="s">
        <v>42</v>
      </c>
      <c r="BA23" s="388"/>
      <c r="BB23" s="388"/>
      <c r="BC23" s="388"/>
      <c r="BD23" s="388"/>
      <c r="BE23" s="389"/>
      <c r="BF23" s="201">
        <v>69</v>
      </c>
      <c r="BG23" s="201">
        <v>123</v>
      </c>
      <c r="BI23" s="153">
        <v>3</v>
      </c>
      <c r="BJ23" s="387" t="s">
        <v>42</v>
      </c>
      <c r="BK23" s="388"/>
      <c r="BL23" s="388"/>
      <c r="BM23" s="388"/>
      <c r="BN23" s="388"/>
      <c r="BO23" s="389"/>
      <c r="BP23" s="201">
        <v>72</v>
      </c>
      <c r="BQ23" s="201">
        <v>126</v>
      </c>
      <c r="BS23" s="153">
        <v>3</v>
      </c>
      <c r="BT23" s="387" t="s">
        <v>42</v>
      </c>
      <c r="BU23" s="388"/>
      <c r="BV23" s="388"/>
      <c r="BW23" s="388"/>
      <c r="BX23" s="388"/>
      <c r="BY23" s="389"/>
      <c r="BZ23" s="201">
        <v>78</v>
      </c>
      <c r="CA23" s="201">
        <v>135</v>
      </c>
      <c r="CC23" s="153">
        <v>3</v>
      </c>
      <c r="CD23" s="387" t="s">
        <v>42</v>
      </c>
      <c r="CE23" s="388"/>
      <c r="CF23" s="388"/>
      <c r="CG23" s="388"/>
      <c r="CH23" s="389"/>
      <c r="CI23" s="201">
        <v>168</v>
      </c>
      <c r="CJ23" s="201">
        <v>282</v>
      </c>
    </row>
    <row r="24" spans="3:88">
      <c r="D24" s="289" t="s">
        <v>75</v>
      </c>
      <c r="E24" s="289"/>
      <c r="F24" s="289"/>
      <c r="G24" s="289"/>
      <c r="H24" s="289"/>
      <c r="I24" s="289"/>
      <c r="J24" s="289"/>
      <c r="K24" s="289"/>
      <c r="M24" s="289" t="s">
        <v>75</v>
      </c>
      <c r="N24" s="289"/>
      <c r="O24" s="289"/>
      <c r="P24" s="289"/>
      <c r="Q24" s="289"/>
      <c r="R24" s="289"/>
      <c r="S24" s="289"/>
      <c r="T24" s="289"/>
      <c r="V24" s="289" t="s">
        <v>79</v>
      </c>
      <c r="W24" s="289"/>
      <c r="X24" s="289"/>
      <c r="Y24" s="289"/>
      <c r="Z24" s="289"/>
      <c r="AA24" s="289"/>
      <c r="AB24" s="289"/>
      <c r="AC24" s="289"/>
      <c r="AE24" s="289" t="s">
        <v>79</v>
      </c>
      <c r="AF24" s="289"/>
      <c r="AG24" s="289"/>
      <c r="AH24" s="289"/>
      <c r="AI24" s="289"/>
      <c r="AJ24" s="289"/>
      <c r="AK24" s="289"/>
      <c r="AL24" s="289"/>
      <c r="AO24" s="290" t="s">
        <v>93</v>
      </c>
      <c r="AP24" s="289"/>
      <c r="AQ24" s="289"/>
      <c r="AR24" s="289"/>
      <c r="AS24" s="289"/>
      <c r="AT24" s="289"/>
      <c r="AU24" s="289"/>
      <c r="AV24" s="289"/>
      <c r="AW24" s="289"/>
      <c r="AY24" s="289" t="s">
        <v>83</v>
      </c>
      <c r="AZ24" s="289"/>
      <c r="BA24" s="289"/>
      <c r="BB24" s="289"/>
      <c r="BC24" s="289"/>
      <c r="BD24" s="289"/>
      <c r="BE24" s="289"/>
      <c r="BF24" s="289"/>
      <c r="BG24" s="289"/>
      <c r="BI24" s="289" t="s">
        <v>83</v>
      </c>
      <c r="BJ24" s="289"/>
      <c r="BK24" s="289"/>
      <c r="BL24" s="289"/>
      <c r="BM24" s="289"/>
      <c r="BN24" s="289"/>
      <c r="BO24" s="289"/>
      <c r="BP24" s="289"/>
      <c r="BQ24" s="289"/>
      <c r="BS24" s="344" t="s">
        <v>85</v>
      </c>
      <c r="BT24" s="344"/>
      <c r="BU24" s="344"/>
      <c r="BV24" s="344"/>
      <c r="BW24" s="344"/>
      <c r="BX24" s="344"/>
      <c r="BY24" s="344"/>
      <c r="BZ24" s="344"/>
      <c r="CA24" s="344"/>
    </row>
    <row r="25" spans="3:88">
      <c r="D25" s="197"/>
      <c r="E25" s="197"/>
      <c r="F25" s="197"/>
      <c r="G25" s="197"/>
      <c r="H25" s="197"/>
      <c r="I25" s="197"/>
      <c r="J25" s="198" t="s">
        <v>31</v>
      </c>
      <c r="K25" s="198" t="s">
        <v>5</v>
      </c>
      <c r="M25" s="197"/>
      <c r="N25" s="197"/>
      <c r="O25" s="197"/>
      <c r="P25" s="197"/>
      <c r="Q25" s="197"/>
      <c r="R25" s="197"/>
      <c r="S25" s="198" t="s">
        <v>31</v>
      </c>
      <c r="T25" s="198" t="s">
        <v>5</v>
      </c>
      <c r="V25" s="197"/>
      <c r="W25" s="197"/>
      <c r="X25" s="197"/>
      <c r="Y25" s="197"/>
      <c r="Z25" s="197"/>
      <c r="AA25" s="197"/>
      <c r="AB25" s="198" t="s">
        <v>31</v>
      </c>
      <c r="AC25" s="198" t="s">
        <v>5</v>
      </c>
      <c r="AE25" s="197"/>
      <c r="AF25" s="197"/>
      <c r="AG25" s="197"/>
      <c r="AH25" s="197"/>
      <c r="AI25" s="197"/>
      <c r="AJ25" s="197"/>
      <c r="AK25" s="198" t="s">
        <v>31</v>
      </c>
      <c r="AL25" s="198" t="s">
        <v>5</v>
      </c>
      <c r="AO25" s="197"/>
      <c r="AP25" s="197"/>
      <c r="AQ25" s="197"/>
      <c r="AR25" s="197"/>
      <c r="AS25" s="197"/>
      <c r="AT25" s="197"/>
      <c r="AU25" s="197"/>
      <c r="AV25" s="198" t="s">
        <v>31</v>
      </c>
      <c r="AW25" s="198" t="s">
        <v>5</v>
      </c>
      <c r="AY25" s="197"/>
      <c r="AZ25" s="197"/>
      <c r="BA25" s="197"/>
      <c r="BB25" s="197"/>
      <c r="BC25" s="197"/>
      <c r="BD25" s="197"/>
      <c r="BE25" s="197"/>
      <c r="BF25" s="198" t="s">
        <v>31</v>
      </c>
      <c r="BG25" s="198" t="s">
        <v>5</v>
      </c>
      <c r="BI25" s="197"/>
      <c r="BJ25" s="197"/>
      <c r="BK25" s="197"/>
      <c r="BL25" s="197"/>
      <c r="BM25" s="197"/>
      <c r="BN25" s="197"/>
      <c r="BO25" s="197"/>
      <c r="BP25" s="198" t="s">
        <v>31</v>
      </c>
      <c r="BQ25" s="198" t="s">
        <v>5</v>
      </c>
      <c r="BS25" s="197"/>
      <c r="BT25" s="197"/>
      <c r="BU25" s="197"/>
      <c r="BV25" s="197"/>
      <c r="BW25" s="197"/>
      <c r="BX25" s="197"/>
      <c r="BY25" s="197"/>
      <c r="BZ25" s="198" t="s">
        <v>31</v>
      </c>
      <c r="CA25" s="198" t="s">
        <v>5</v>
      </c>
    </row>
    <row r="26" spans="3:88">
      <c r="D26" s="153">
        <v>1</v>
      </c>
      <c r="E26" s="384" t="s">
        <v>40</v>
      </c>
      <c r="F26" s="385"/>
      <c r="G26" s="385"/>
      <c r="H26" s="385"/>
      <c r="I26" s="386"/>
      <c r="J26" s="201">
        <v>81</v>
      </c>
      <c r="K26" s="201">
        <v>141</v>
      </c>
      <c r="M26" s="153">
        <v>1</v>
      </c>
      <c r="N26" s="384" t="s">
        <v>40</v>
      </c>
      <c r="O26" s="385"/>
      <c r="P26" s="385"/>
      <c r="Q26" s="385"/>
      <c r="R26" s="386"/>
      <c r="S26" s="201">
        <v>81</v>
      </c>
      <c r="T26" s="201">
        <v>136</v>
      </c>
      <c r="V26" s="153">
        <v>1</v>
      </c>
      <c r="W26" s="384" t="s">
        <v>40</v>
      </c>
      <c r="X26" s="385"/>
      <c r="Y26" s="385"/>
      <c r="Z26" s="385"/>
      <c r="AA26" s="386"/>
      <c r="AB26" s="201">
        <v>56</v>
      </c>
      <c r="AC26" s="201">
        <v>94</v>
      </c>
      <c r="AE26" s="153">
        <v>1</v>
      </c>
      <c r="AF26" s="384" t="s">
        <v>40</v>
      </c>
      <c r="AG26" s="385"/>
      <c r="AH26" s="385"/>
      <c r="AI26" s="385"/>
      <c r="AJ26" s="386"/>
      <c r="AK26" s="201">
        <v>58</v>
      </c>
      <c r="AL26" s="201">
        <v>96</v>
      </c>
      <c r="AO26" s="153">
        <v>1</v>
      </c>
      <c r="AP26" s="384" t="s">
        <v>40</v>
      </c>
      <c r="AQ26" s="385"/>
      <c r="AR26" s="385"/>
      <c r="AS26" s="385"/>
      <c r="AT26" s="385"/>
      <c r="AU26" s="386"/>
      <c r="AV26" s="201">
        <v>52</v>
      </c>
      <c r="AW26" s="201">
        <v>88</v>
      </c>
      <c r="AY26" s="153">
        <v>1</v>
      </c>
      <c r="AZ26" s="384" t="s">
        <v>40</v>
      </c>
      <c r="BA26" s="385"/>
      <c r="BB26" s="385"/>
      <c r="BC26" s="385"/>
      <c r="BD26" s="385"/>
      <c r="BE26" s="386"/>
      <c r="BF26" s="201">
        <v>78</v>
      </c>
      <c r="BG26" s="201">
        <v>138</v>
      </c>
      <c r="BI26" s="153">
        <v>1</v>
      </c>
      <c r="BJ26" s="384" t="s">
        <v>40</v>
      </c>
      <c r="BK26" s="385"/>
      <c r="BL26" s="385"/>
      <c r="BM26" s="385"/>
      <c r="BN26" s="385"/>
      <c r="BO26" s="386"/>
      <c r="BP26" s="201">
        <v>75</v>
      </c>
      <c r="BQ26" s="201">
        <v>132</v>
      </c>
      <c r="BS26" s="153">
        <v>1</v>
      </c>
      <c r="BT26" s="384" t="s">
        <v>40</v>
      </c>
      <c r="BU26" s="385"/>
      <c r="BV26" s="385"/>
      <c r="BW26" s="385"/>
      <c r="BX26" s="385"/>
      <c r="BY26" s="386"/>
      <c r="BZ26" s="201">
        <v>27</v>
      </c>
      <c r="CA26" s="201">
        <v>47</v>
      </c>
    </row>
    <row r="27" spans="3:88">
      <c r="D27" s="153">
        <v>2</v>
      </c>
      <c r="E27" s="384" t="s">
        <v>41</v>
      </c>
      <c r="F27" s="385"/>
      <c r="G27" s="385"/>
      <c r="H27" s="385"/>
      <c r="I27" s="386"/>
      <c r="J27" s="201">
        <v>84</v>
      </c>
      <c r="K27" s="201">
        <v>141</v>
      </c>
      <c r="M27" s="153">
        <v>2</v>
      </c>
      <c r="N27" s="384" t="s">
        <v>41</v>
      </c>
      <c r="O27" s="385"/>
      <c r="P27" s="385"/>
      <c r="Q27" s="385"/>
      <c r="R27" s="386"/>
      <c r="S27" s="201">
        <v>69</v>
      </c>
      <c r="T27" s="201">
        <v>120</v>
      </c>
      <c r="V27" s="153">
        <v>2</v>
      </c>
      <c r="W27" s="384" t="s">
        <v>41</v>
      </c>
      <c r="X27" s="385"/>
      <c r="Y27" s="385"/>
      <c r="Z27" s="385"/>
      <c r="AA27" s="386"/>
      <c r="AB27" s="201">
        <v>54</v>
      </c>
      <c r="AC27" s="201">
        <v>90</v>
      </c>
      <c r="AE27" s="153">
        <v>2</v>
      </c>
      <c r="AF27" s="384" t="s">
        <v>41</v>
      </c>
      <c r="AG27" s="385"/>
      <c r="AH27" s="385"/>
      <c r="AI27" s="385"/>
      <c r="AJ27" s="386"/>
      <c r="AK27" s="201">
        <v>54</v>
      </c>
      <c r="AL27" s="201">
        <v>90</v>
      </c>
      <c r="AO27" s="153">
        <v>2</v>
      </c>
      <c r="AP27" s="384" t="s">
        <v>41</v>
      </c>
      <c r="AQ27" s="385"/>
      <c r="AR27" s="385"/>
      <c r="AS27" s="385"/>
      <c r="AT27" s="385"/>
      <c r="AU27" s="386"/>
      <c r="AV27" s="201">
        <v>38</v>
      </c>
      <c r="AW27" s="201">
        <v>60</v>
      </c>
      <c r="AY27" s="153">
        <v>2</v>
      </c>
      <c r="AZ27" s="384" t="s">
        <v>41</v>
      </c>
      <c r="BA27" s="385"/>
      <c r="BB27" s="385"/>
      <c r="BC27" s="385"/>
      <c r="BD27" s="385"/>
      <c r="BE27" s="386"/>
      <c r="BF27" s="201">
        <v>69</v>
      </c>
      <c r="BG27" s="201">
        <v>123</v>
      </c>
      <c r="BI27" s="153">
        <v>2</v>
      </c>
      <c r="BJ27" s="384" t="s">
        <v>41</v>
      </c>
      <c r="BK27" s="385"/>
      <c r="BL27" s="385"/>
      <c r="BM27" s="385"/>
      <c r="BN27" s="385"/>
      <c r="BO27" s="386"/>
      <c r="BP27" s="201">
        <v>75</v>
      </c>
      <c r="BQ27" s="201">
        <v>129</v>
      </c>
      <c r="BS27" s="153">
        <v>2</v>
      </c>
      <c r="BT27" s="387" t="s">
        <v>42</v>
      </c>
      <c r="BU27" s="385"/>
      <c r="BV27" s="385"/>
      <c r="BW27" s="385"/>
      <c r="BX27" s="385"/>
      <c r="BY27" s="386"/>
      <c r="BZ27" s="201">
        <v>25</v>
      </c>
      <c r="CA27" s="201">
        <v>44</v>
      </c>
    </row>
    <row r="28" spans="3:88">
      <c r="D28" s="153">
        <v>3</v>
      </c>
      <c r="E28" s="387" t="s">
        <v>42</v>
      </c>
      <c r="F28" s="388"/>
      <c r="G28" s="388"/>
      <c r="H28" s="388"/>
      <c r="I28" s="389"/>
      <c r="J28" s="201">
        <v>75</v>
      </c>
      <c r="K28" s="201">
        <v>138</v>
      </c>
      <c r="M28" s="153">
        <v>3</v>
      </c>
      <c r="N28" s="387" t="s">
        <v>42</v>
      </c>
      <c r="O28" s="388"/>
      <c r="P28" s="388"/>
      <c r="Q28" s="388"/>
      <c r="R28" s="389"/>
      <c r="S28" s="201">
        <v>69</v>
      </c>
      <c r="T28" s="201">
        <v>114</v>
      </c>
      <c r="V28" s="153">
        <v>3</v>
      </c>
      <c r="W28" s="387" t="s">
        <v>42</v>
      </c>
      <c r="X28" s="388"/>
      <c r="Y28" s="388"/>
      <c r="Z28" s="388"/>
      <c r="AA28" s="389"/>
      <c r="AB28" s="201">
        <v>52</v>
      </c>
      <c r="AC28" s="201">
        <v>84</v>
      </c>
      <c r="AE28" s="153">
        <v>3</v>
      </c>
      <c r="AF28" s="387" t="s">
        <v>42</v>
      </c>
      <c r="AG28" s="388"/>
      <c r="AH28" s="388"/>
      <c r="AI28" s="388"/>
      <c r="AJ28" s="389"/>
      <c r="AK28" s="201">
        <v>48</v>
      </c>
      <c r="AL28" s="201">
        <v>82</v>
      </c>
      <c r="AO28" s="153">
        <v>3</v>
      </c>
      <c r="AP28" s="387" t="s">
        <v>42</v>
      </c>
      <c r="AQ28" s="388"/>
      <c r="AR28" s="388"/>
      <c r="AS28" s="388"/>
      <c r="AT28" s="388"/>
      <c r="AU28" s="389"/>
      <c r="AV28" s="201">
        <v>34</v>
      </c>
      <c r="AW28" s="201">
        <v>56</v>
      </c>
      <c r="AY28" s="153">
        <v>3</v>
      </c>
      <c r="AZ28" s="387" t="s">
        <v>42</v>
      </c>
      <c r="BA28" s="388"/>
      <c r="BB28" s="388"/>
      <c r="BC28" s="388"/>
      <c r="BD28" s="388"/>
      <c r="BE28" s="389"/>
      <c r="BF28" s="201">
        <v>72</v>
      </c>
      <c r="BG28" s="201">
        <v>120</v>
      </c>
      <c r="BI28" s="153">
        <v>3</v>
      </c>
      <c r="BJ28" s="387" t="s">
        <v>42</v>
      </c>
      <c r="BK28" s="388"/>
      <c r="BL28" s="388"/>
      <c r="BM28" s="388"/>
      <c r="BN28" s="388"/>
      <c r="BO28" s="389"/>
      <c r="BP28" s="201">
        <v>72</v>
      </c>
      <c r="BQ28" s="201">
        <v>123</v>
      </c>
      <c r="BS28" s="153">
        <v>3</v>
      </c>
      <c r="BT28" s="387" t="s">
        <v>41</v>
      </c>
      <c r="BU28" s="388"/>
      <c r="BV28" s="388"/>
      <c r="BW28" s="388"/>
      <c r="BX28" s="388"/>
      <c r="BY28" s="389"/>
      <c r="BZ28" s="201">
        <v>25</v>
      </c>
      <c r="CA28" s="201">
        <v>42</v>
      </c>
    </row>
    <row r="29" spans="3:88">
      <c r="D29" s="289" t="s">
        <v>76</v>
      </c>
      <c r="E29" s="289"/>
      <c r="F29" s="289"/>
      <c r="G29" s="289"/>
      <c r="H29" s="289"/>
      <c r="I29" s="289"/>
      <c r="J29" s="289"/>
      <c r="K29" s="289"/>
      <c r="M29" s="290" t="s">
        <v>76</v>
      </c>
      <c r="N29" s="289"/>
      <c r="O29" s="289"/>
      <c r="P29" s="289"/>
      <c r="Q29" s="289"/>
      <c r="R29" s="289"/>
      <c r="S29" s="289"/>
      <c r="T29" s="289"/>
      <c r="V29" s="289" t="s">
        <v>76</v>
      </c>
      <c r="W29" s="289"/>
      <c r="X29" s="289"/>
      <c r="Y29" s="289"/>
      <c r="Z29" s="289"/>
      <c r="AA29" s="289"/>
      <c r="AB29" s="289"/>
      <c r="AC29" s="289"/>
      <c r="AE29" s="289" t="s">
        <v>76</v>
      </c>
      <c r="AF29" s="289"/>
      <c r="AG29" s="289"/>
      <c r="AH29" s="289"/>
      <c r="AI29" s="289"/>
      <c r="AJ29" s="289"/>
      <c r="AK29" s="289"/>
      <c r="AL29" s="289"/>
      <c r="AO29" s="289" t="s">
        <v>81</v>
      </c>
      <c r="AP29" s="289"/>
      <c r="AQ29" s="289"/>
      <c r="AR29" s="289"/>
      <c r="AS29" s="289"/>
      <c r="AT29" s="289"/>
      <c r="AU29" s="289"/>
      <c r="AV29" s="289"/>
      <c r="AW29" s="289"/>
      <c r="AY29" s="289" t="s">
        <v>81</v>
      </c>
      <c r="AZ29" s="289"/>
      <c r="BA29" s="289"/>
      <c r="BB29" s="289"/>
      <c r="BC29" s="289"/>
      <c r="BD29" s="289"/>
      <c r="BE29" s="289"/>
      <c r="BF29" s="289"/>
      <c r="BG29" s="289"/>
      <c r="BI29" s="289" t="s">
        <v>81</v>
      </c>
      <c r="BJ29" s="289"/>
      <c r="BK29" s="289"/>
      <c r="BL29" s="289"/>
      <c r="BM29" s="289"/>
      <c r="BN29" s="289"/>
      <c r="BO29" s="289"/>
      <c r="BP29" s="289"/>
      <c r="BQ29" s="289"/>
      <c r="BS29" s="342" t="s">
        <v>81</v>
      </c>
      <c r="BT29" s="342"/>
      <c r="BU29" s="342"/>
      <c r="BV29" s="342"/>
      <c r="BW29" s="342"/>
      <c r="BX29" s="342"/>
      <c r="BY29" s="342"/>
      <c r="BZ29" s="342"/>
      <c r="CA29" s="342"/>
    </row>
    <row r="30" spans="3:88">
      <c r="D30" s="197"/>
      <c r="E30" s="197"/>
      <c r="F30" s="197"/>
      <c r="G30" s="197"/>
      <c r="H30" s="197"/>
      <c r="I30" s="197"/>
      <c r="J30" s="198" t="s">
        <v>31</v>
      </c>
      <c r="K30" s="198" t="s">
        <v>5</v>
      </c>
      <c r="M30" s="197"/>
      <c r="N30" s="197"/>
      <c r="O30" s="197"/>
      <c r="P30" s="197"/>
      <c r="Q30" s="197"/>
      <c r="R30" s="197"/>
      <c r="S30" s="198" t="s">
        <v>31</v>
      </c>
      <c r="T30" s="198" t="s">
        <v>5</v>
      </c>
      <c r="V30" s="197"/>
      <c r="W30" s="197"/>
      <c r="X30" s="197"/>
      <c r="Y30" s="197"/>
      <c r="Z30" s="197"/>
      <c r="AA30" s="197"/>
      <c r="AB30" s="198" t="s">
        <v>31</v>
      </c>
      <c r="AC30" s="198" t="s">
        <v>5</v>
      </c>
      <c r="AE30" s="197"/>
      <c r="AF30" s="197"/>
      <c r="AG30" s="197"/>
      <c r="AH30" s="197"/>
      <c r="AI30" s="197"/>
      <c r="AJ30" s="197"/>
      <c r="AK30" s="198" t="s">
        <v>31</v>
      </c>
      <c r="AL30" s="198" t="s">
        <v>5</v>
      </c>
      <c r="AO30" s="197"/>
      <c r="AP30" s="197"/>
      <c r="AQ30" s="197"/>
      <c r="AR30" s="197"/>
      <c r="AS30" s="197"/>
      <c r="AT30" s="197"/>
      <c r="AU30" s="197"/>
      <c r="AV30" s="198" t="s">
        <v>31</v>
      </c>
      <c r="AW30" s="198" t="s">
        <v>5</v>
      </c>
      <c r="AY30" s="197"/>
      <c r="AZ30" s="197"/>
      <c r="BA30" s="197"/>
      <c r="BB30" s="197"/>
      <c r="BC30" s="197"/>
      <c r="BD30" s="197"/>
      <c r="BE30" s="197"/>
      <c r="BF30" s="198" t="s">
        <v>31</v>
      </c>
      <c r="BG30" s="198" t="s">
        <v>5</v>
      </c>
      <c r="BI30" s="197"/>
      <c r="BJ30" s="197"/>
      <c r="BK30" s="197"/>
      <c r="BL30" s="197"/>
      <c r="BM30" s="197"/>
      <c r="BN30" s="197"/>
      <c r="BO30" s="197"/>
      <c r="BP30" s="198" t="s">
        <v>31</v>
      </c>
      <c r="BQ30" s="198" t="s">
        <v>5</v>
      </c>
      <c r="BS30" s="197"/>
      <c r="BT30" s="197"/>
      <c r="BU30" s="197"/>
      <c r="BV30" s="197"/>
      <c r="BW30" s="197"/>
      <c r="BX30" s="197"/>
      <c r="BY30" s="197"/>
      <c r="BZ30" s="198" t="s">
        <v>31</v>
      </c>
      <c r="CA30" s="198" t="s">
        <v>5</v>
      </c>
    </row>
    <row r="31" spans="3:88">
      <c r="D31" s="153">
        <v>1</v>
      </c>
      <c r="E31" s="384" t="s">
        <v>40</v>
      </c>
      <c r="F31" s="385"/>
      <c r="G31" s="385"/>
      <c r="H31" s="385"/>
      <c r="I31" s="386"/>
      <c r="J31" s="201">
        <v>28</v>
      </c>
      <c r="K31" s="201">
        <v>47</v>
      </c>
      <c r="M31" s="153">
        <v>1</v>
      </c>
      <c r="N31" s="384" t="s">
        <v>40</v>
      </c>
      <c r="O31" s="385"/>
      <c r="P31" s="385"/>
      <c r="Q31" s="385"/>
      <c r="R31" s="386"/>
      <c r="S31" s="201">
        <v>26</v>
      </c>
      <c r="T31" s="201">
        <v>45</v>
      </c>
      <c r="V31" s="153">
        <v>1</v>
      </c>
      <c r="W31" s="384" t="s">
        <v>40</v>
      </c>
      <c r="X31" s="385"/>
      <c r="Y31" s="385"/>
      <c r="Z31" s="385"/>
      <c r="AA31" s="386"/>
      <c r="AB31" s="201">
        <v>28</v>
      </c>
      <c r="AC31" s="201">
        <v>48</v>
      </c>
      <c r="AE31" s="153">
        <v>1</v>
      </c>
      <c r="AF31" s="384" t="s">
        <v>40</v>
      </c>
      <c r="AG31" s="385"/>
      <c r="AH31" s="385"/>
      <c r="AI31" s="385"/>
      <c r="AJ31" s="386"/>
      <c r="AK31" s="201">
        <v>29</v>
      </c>
      <c r="AL31" s="201">
        <v>48</v>
      </c>
      <c r="AO31" s="153">
        <v>1</v>
      </c>
      <c r="AP31" s="384" t="s">
        <v>40</v>
      </c>
      <c r="AQ31" s="385"/>
      <c r="AR31" s="385"/>
      <c r="AS31" s="385"/>
      <c r="AT31" s="385"/>
      <c r="AU31" s="386"/>
      <c r="AV31" s="201">
        <v>27</v>
      </c>
      <c r="AW31" s="201">
        <v>46</v>
      </c>
      <c r="AY31" s="153">
        <v>1</v>
      </c>
      <c r="AZ31" s="384" t="s">
        <v>40</v>
      </c>
      <c r="BA31" s="385"/>
      <c r="BB31" s="385"/>
      <c r="BC31" s="385"/>
      <c r="BD31" s="385"/>
      <c r="BE31" s="386"/>
      <c r="BF31" s="201">
        <v>27</v>
      </c>
      <c r="BG31" s="201">
        <v>46</v>
      </c>
      <c r="BI31" s="153">
        <v>1</v>
      </c>
      <c r="BJ31" s="384" t="s">
        <v>40</v>
      </c>
      <c r="BK31" s="385"/>
      <c r="BL31" s="385"/>
      <c r="BM31" s="385"/>
      <c r="BN31" s="385"/>
      <c r="BO31" s="386"/>
      <c r="BP31" s="201">
        <v>26</v>
      </c>
      <c r="BQ31" s="201">
        <v>43</v>
      </c>
      <c r="BS31" s="153">
        <v>1</v>
      </c>
      <c r="BT31" s="384" t="s">
        <v>40</v>
      </c>
      <c r="BU31" s="385"/>
      <c r="BV31" s="385"/>
      <c r="BW31" s="385"/>
      <c r="BX31" s="385"/>
      <c r="BY31" s="386"/>
      <c r="BZ31" s="201">
        <v>27</v>
      </c>
      <c r="CA31" s="201">
        <v>46</v>
      </c>
    </row>
    <row r="32" spans="3:88">
      <c r="D32" s="222">
        <v>2</v>
      </c>
      <c r="E32" s="384" t="s">
        <v>41</v>
      </c>
      <c r="F32" s="385"/>
      <c r="G32" s="385"/>
      <c r="H32" s="385"/>
      <c r="I32" s="386"/>
      <c r="J32" s="201">
        <v>25</v>
      </c>
      <c r="K32" s="201">
        <v>43</v>
      </c>
      <c r="M32" s="153">
        <v>2</v>
      </c>
      <c r="N32" s="384" t="s">
        <v>41</v>
      </c>
      <c r="O32" s="385"/>
      <c r="P32" s="385"/>
      <c r="Q32" s="385"/>
      <c r="R32" s="386"/>
      <c r="S32" s="201">
        <v>27</v>
      </c>
      <c r="T32" s="201">
        <v>44</v>
      </c>
      <c r="V32" s="153">
        <v>2</v>
      </c>
      <c r="W32" s="384" t="s">
        <v>41</v>
      </c>
      <c r="X32" s="385"/>
      <c r="Y32" s="385"/>
      <c r="Z32" s="385"/>
      <c r="AA32" s="386"/>
      <c r="AB32" s="201">
        <v>27</v>
      </c>
      <c r="AC32" s="201">
        <v>45</v>
      </c>
      <c r="AE32" s="153">
        <v>2</v>
      </c>
      <c r="AF32" s="384" t="s">
        <v>41</v>
      </c>
      <c r="AG32" s="385"/>
      <c r="AH32" s="385"/>
      <c r="AI32" s="385"/>
      <c r="AJ32" s="386"/>
      <c r="AK32" s="201">
        <v>27</v>
      </c>
      <c r="AL32" s="201">
        <v>45</v>
      </c>
      <c r="AO32" s="153">
        <v>2</v>
      </c>
      <c r="AP32" s="384" t="s">
        <v>41</v>
      </c>
      <c r="AQ32" s="385"/>
      <c r="AR32" s="385"/>
      <c r="AS32" s="385"/>
      <c r="AT32" s="385"/>
      <c r="AU32" s="386"/>
      <c r="AV32" s="201">
        <v>19</v>
      </c>
      <c r="AW32" s="201">
        <v>31</v>
      </c>
      <c r="AY32" s="153">
        <v>2</v>
      </c>
      <c r="AZ32" s="384" t="s">
        <v>41</v>
      </c>
      <c r="BA32" s="385"/>
      <c r="BB32" s="385"/>
      <c r="BC32" s="385"/>
      <c r="BD32" s="385"/>
      <c r="BE32" s="386"/>
      <c r="BF32" s="201">
        <v>22</v>
      </c>
      <c r="BG32" s="201">
        <v>40</v>
      </c>
      <c r="BI32" s="153">
        <v>2</v>
      </c>
      <c r="BJ32" s="384" t="s">
        <v>41</v>
      </c>
      <c r="BK32" s="385"/>
      <c r="BL32" s="385"/>
      <c r="BM32" s="385"/>
      <c r="BN32" s="385"/>
      <c r="BO32" s="386"/>
      <c r="BP32" s="201">
        <v>22</v>
      </c>
      <c r="BQ32" s="201">
        <v>38</v>
      </c>
      <c r="BS32" s="153">
        <v>2</v>
      </c>
      <c r="BT32" s="387" t="s">
        <v>42</v>
      </c>
      <c r="BU32" s="385"/>
      <c r="BV32" s="385"/>
      <c r="BW32" s="385"/>
      <c r="BX32" s="385"/>
      <c r="BY32" s="386"/>
      <c r="BZ32" s="201">
        <v>26</v>
      </c>
      <c r="CA32" s="201">
        <v>44</v>
      </c>
    </row>
    <row r="33" spans="4:79">
      <c r="D33" s="222">
        <v>2</v>
      </c>
      <c r="E33" s="387" t="s">
        <v>42</v>
      </c>
      <c r="F33" s="388"/>
      <c r="G33" s="388"/>
      <c r="H33" s="388"/>
      <c r="I33" s="389"/>
      <c r="J33" s="201">
        <v>26</v>
      </c>
      <c r="K33" s="201">
        <v>43</v>
      </c>
      <c r="M33" s="153">
        <v>3</v>
      </c>
      <c r="N33" s="387" t="s">
        <v>42</v>
      </c>
      <c r="O33" s="388"/>
      <c r="P33" s="388"/>
      <c r="Q33" s="388"/>
      <c r="R33" s="389"/>
      <c r="S33" s="201">
        <v>25</v>
      </c>
      <c r="T33" s="201">
        <v>42</v>
      </c>
      <c r="V33" s="153">
        <v>3</v>
      </c>
      <c r="W33" s="387" t="s">
        <v>42</v>
      </c>
      <c r="X33" s="388"/>
      <c r="Y33" s="388"/>
      <c r="Z33" s="388"/>
      <c r="AA33" s="389"/>
      <c r="AB33" s="201">
        <v>26</v>
      </c>
      <c r="AC33" s="201">
        <v>43</v>
      </c>
      <c r="AE33" s="153">
        <v>3</v>
      </c>
      <c r="AF33" s="387" t="s">
        <v>42</v>
      </c>
      <c r="AG33" s="388"/>
      <c r="AH33" s="388"/>
      <c r="AI33" s="388"/>
      <c r="AJ33" s="389"/>
      <c r="AK33" s="201">
        <v>26</v>
      </c>
      <c r="AL33" s="201">
        <v>43</v>
      </c>
      <c r="AO33" s="153">
        <v>3</v>
      </c>
      <c r="AP33" s="387" t="s">
        <v>42</v>
      </c>
      <c r="AQ33" s="388"/>
      <c r="AR33" s="388"/>
      <c r="AS33" s="388"/>
      <c r="AT33" s="388"/>
      <c r="AU33" s="389"/>
      <c r="AV33" s="201">
        <v>17</v>
      </c>
      <c r="AW33" s="201">
        <v>29</v>
      </c>
      <c r="AY33" s="153">
        <v>3</v>
      </c>
      <c r="AZ33" s="387" t="s">
        <v>42</v>
      </c>
      <c r="BA33" s="388"/>
      <c r="BB33" s="388"/>
      <c r="BC33" s="388"/>
      <c r="BD33" s="388"/>
      <c r="BE33" s="389"/>
      <c r="BF33" s="201">
        <v>23</v>
      </c>
      <c r="BG33" s="201">
        <v>39</v>
      </c>
      <c r="BI33" s="153">
        <v>3</v>
      </c>
      <c r="BJ33" s="387" t="s">
        <v>42</v>
      </c>
      <c r="BK33" s="388"/>
      <c r="BL33" s="388"/>
      <c r="BM33" s="388"/>
      <c r="BN33" s="388"/>
      <c r="BO33" s="389"/>
      <c r="BP33" s="201">
        <v>20</v>
      </c>
      <c r="BQ33" s="201">
        <v>35</v>
      </c>
      <c r="BS33" s="153">
        <v>3</v>
      </c>
      <c r="BT33" s="387" t="s">
        <v>41</v>
      </c>
      <c r="BU33" s="388"/>
      <c r="BV33" s="388"/>
      <c r="BW33" s="388"/>
      <c r="BX33" s="388"/>
      <c r="BY33" s="389"/>
      <c r="BZ33" s="201">
        <v>24</v>
      </c>
      <c r="CA33" s="201">
        <v>43</v>
      </c>
    </row>
    <row r="34" spans="4:79">
      <c r="D34" s="291" t="s">
        <v>77</v>
      </c>
      <c r="E34" s="291"/>
      <c r="F34" s="291"/>
      <c r="G34" s="291"/>
      <c r="H34" s="291"/>
      <c r="I34" s="291"/>
      <c r="J34" s="291"/>
      <c r="K34" s="291"/>
      <c r="M34" s="291" t="s">
        <v>77</v>
      </c>
      <c r="N34" s="291"/>
      <c r="O34" s="291"/>
      <c r="P34" s="291"/>
      <c r="Q34" s="291"/>
      <c r="R34" s="291"/>
      <c r="S34" s="291"/>
      <c r="T34" s="291"/>
      <c r="V34" s="291" t="s">
        <v>77</v>
      </c>
      <c r="W34" s="291"/>
      <c r="X34" s="291"/>
      <c r="Y34" s="291"/>
      <c r="Z34" s="291"/>
      <c r="AA34" s="291"/>
      <c r="AB34" s="291"/>
      <c r="AC34" s="291"/>
      <c r="AE34" s="291" t="s">
        <v>77</v>
      </c>
      <c r="AF34" s="291"/>
      <c r="AG34" s="291"/>
      <c r="AH34" s="291"/>
      <c r="AI34" s="291"/>
      <c r="AJ34" s="291"/>
      <c r="AK34" s="291"/>
      <c r="AL34" s="291"/>
      <c r="AO34" s="291" t="s">
        <v>77</v>
      </c>
      <c r="AP34" s="291"/>
      <c r="AQ34" s="291"/>
      <c r="AR34" s="291"/>
      <c r="AS34" s="291"/>
      <c r="AT34" s="291"/>
      <c r="AU34" s="291"/>
      <c r="AV34" s="291"/>
      <c r="AW34" s="291"/>
      <c r="AY34" s="291" t="s">
        <v>77</v>
      </c>
      <c r="AZ34" s="291"/>
      <c r="BA34" s="291"/>
      <c r="BB34" s="291"/>
      <c r="BC34" s="291"/>
      <c r="BD34" s="291"/>
      <c r="BE34" s="291"/>
      <c r="BF34" s="291"/>
      <c r="BG34" s="291"/>
      <c r="BI34" s="291" t="s">
        <v>77</v>
      </c>
      <c r="BJ34" s="291"/>
      <c r="BK34" s="291"/>
      <c r="BL34" s="291"/>
      <c r="BM34" s="291"/>
      <c r="BN34" s="291"/>
      <c r="BO34" s="291"/>
      <c r="BP34" s="291"/>
      <c r="BQ34" s="291"/>
      <c r="BS34" s="291" t="s">
        <v>77</v>
      </c>
      <c r="BT34" s="291"/>
      <c r="BU34" s="291"/>
      <c r="BV34" s="291"/>
      <c r="BW34" s="291"/>
      <c r="BX34" s="291"/>
      <c r="BY34" s="291"/>
      <c r="BZ34" s="291"/>
      <c r="CA34" s="291"/>
    </row>
    <row r="35" spans="4:79">
      <c r="D35" s="197"/>
      <c r="E35" s="197"/>
      <c r="F35" s="197"/>
      <c r="G35" s="197"/>
      <c r="H35" s="197"/>
      <c r="I35" s="197"/>
      <c r="J35" s="198" t="s">
        <v>31</v>
      </c>
      <c r="K35" s="198" t="s">
        <v>5</v>
      </c>
      <c r="M35" s="197"/>
      <c r="N35" s="197"/>
      <c r="O35" s="197"/>
      <c r="P35" s="197"/>
      <c r="Q35" s="197"/>
      <c r="R35" s="197"/>
      <c r="S35" s="198" t="s">
        <v>31</v>
      </c>
      <c r="T35" s="198" t="s">
        <v>5</v>
      </c>
      <c r="V35" s="197"/>
      <c r="W35" s="197"/>
      <c r="X35" s="197"/>
      <c r="Y35" s="197"/>
      <c r="Z35" s="197"/>
      <c r="AA35" s="197"/>
      <c r="AB35" s="198" t="s">
        <v>31</v>
      </c>
      <c r="AC35" s="198" t="s">
        <v>5</v>
      </c>
      <c r="AE35" s="197"/>
      <c r="AF35" s="197"/>
      <c r="AG35" s="197"/>
      <c r="AH35" s="197"/>
      <c r="AI35" s="197"/>
      <c r="AJ35" s="197"/>
      <c r="AK35" s="198" t="s">
        <v>31</v>
      </c>
      <c r="AL35" s="198" t="s">
        <v>5</v>
      </c>
      <c r="AO35" s="197"/>
      <c r="AP35" s="197"/>
      <c r="AQ35" s="197"/>
      <c r="AR35" s="197"/>
      <c r="AS35" s="197"/>
      <c r="AT35" s="197"/>
      <c r="AU35" s="197"/>
      <c r="AV35" s="198" t="s">
        <v>31</v>
      </c>
      <c r="AW35" s="198" t="s">
        <v>5</v>
      </c>
      <c r="AY35" s="197"/>
      <c r="AZ35" s="197"/>
      <c r="BA35" s="197"/>
      <c r="BB35" s="197"/>
      <c r="BC35" s="197"/>
      <c r="BD35" s="197"/>
      <c r="BE35" s="197"/>
      <c r="BF35" s="198" t="s">
        <v>31</v>
      </c>
      <c r="BG35" s="198" t="s">
        <v>5</v>
      </c>
      <c r="BI35" s="197"/>
      <c r="BJ35" s="197"/>
      <c r="BK35" s="197"/>
      <c r="BL35" s="197"/>
      <c r="BM35" s="197"/>
      <c r="BN35" s="197"/>
      <c r="BO35" s="197"/>
      <c r="BP35" s="198" t="s">
        <v>31</v>
      </c>
      <c r="BQ35" s="198" t="s">
        <v>5</v>
      </c>
      <c r="BS35" s="197"/>
      <c r="BT35" s="197"/>
      <c r="BU35" s="197"/>
      <c r="BV35" s="197"/>
      <c r="BW35" s="197"/>
      <c r="BX35" s="197"/>
      <c r="BY35" s="197"/>
      <c r="BZ35" s="198" t="s">
        <v>31</v>
      </c>
      <c r="CA35" s="198" t="s">
        <v>5</v>
      </c>
    </row>
    <row r="36" spans="4:79">
      <c r="D36" s="153">
        <v>1</v>
      </c>
      <c r="E36" s="384" t="s">
        <v>40</v>
      </c>
      <c r="F36" s="385"/>
      <c r="G36" s="385"/>
      <c r="H36" s="385"/>
      <c r="I36" s="386"/>
      <c r="J36" s="201">
        <v>193</v>
      </c>
      <c r="K36" s="201">
        <v>332</v>
      </c>
      <c r="M36" s="153">
        <v>1</v>
      </c>
      <c r="N36" s="384" t="s">
        <v>40</v>
      </c>
      <c r="O36" s="385"/>
      <c r="P36" s="385"/>
      <c r="Q36" s="385"/>
      <c r="R36" s="386"/>
      <c r="S36" s="201">
        <v>191</v>
      </c>
      <c r="T36" s="201">
        <v>321</v>
      </c>
      <c r="V36" s="153">
        <v>1</v>
      </c>
      <c r="W36" s="384" t="s">
        <v>40</v>
      </c>
      <c r="X36" s="385"/>
      <c r="Y36" s="385"/>
      <c r="Z36" s="385"/>
      <c r="AA36" s="386"/>
      <c r="AB36" s="201">
        <v>142</v>
      </c>
      <c r="AC36" s="201">
        <v>240</v>
      </c>
      <c r="AE36" s="153">
        <v>1</v>
      </c>
      <c r="AF36" s="384" t="s">
        <v>40</v>
      </c>
      <c r="AG36" s="385"/>
      <c r="AH36" s="385"/>
      <c r="AI36" s="385"/>
      <c r="AJ36" s="386"/>
      <c r="AK36" s="201">
        <v>145</v>
      </c>
      <c r="AL36" s="201">
        <v>242</v>
      </c>
      <c r="AO36" s="153">
        <v>1</v>
      </c>
      <c r="AP36" s="384" t="s">
        <v>40</v>
      </c>
      <c r="AQ36" s="385"/>
      <c r="AR36" s="385"/>
      <c r="AS36" s="385"/>
      <c r="AT36" s="385"/>
      <c r="AU36" s="386"/>
      <c r="AV36" s="201">
        <v>131</v>
      </c>
      <c r="AW36" s="201">
        <v>222</v>
      </c>
      <c r="AY36" s="153">
        <v>1</v>
      </c>
      <c r="AZ36" s="384" t="s">
        <v>40</v>
      </c>
      <c r="BA36" s="385"/>
      <c r="BB36" s="385"/>
      <c r="BC36" s="385"/>
      <c r="BD36" s="385"/>
      <c r="BE36" s="386"/>
      <c r="BF36" s="201">
        <v>183</v>
      </c>
      <c r="BG36" s="201">
        <v>316</v>
      </c>
      <c r="BI36" s="153">
        <v>1</v>
      </c>
      <c r="BJ36" s="384" t="s">
        <v>41</v>
      </c>
      <c r="BK36" s="385"/>
      <c r="BL36" s="385"/>
      <c r="BM36" s="385"/>
      <c r="BN36" s="385"/>
      <c r="BO36" s="386"/>
      <c r="BP36" s="201">
        <v>181</v>
      </c>
      <c r="BQ36" s="201">
        <v>311</v>
      </c>
      <c r="BS36" s="153">
        <v>1</v>
      </c>
      <c r="BT36" s="384" t="s">
        <v>40</v>
      </c>
      <c r="BU36" s="385"/>
      <c r="BV36" s="385"/>
      <c r="BW36" s="385"/>
      <c r="BX36" s="385"/>
      <c r="BY36" s="386"/>
      <c r="BZ36" s="201">
        <v>138</v>
      </c>
      <c r="CA36" s="201">
        <v>237</v>
      </c>
    </row>
    <row r="37" spans="4:79">
      <c r="D37" s="153">
        <v>2</v>
      </c>
      <c r="E37" s="384" t="s">
        <v>41</v>
      </c>
      <c r="F37" s="385"/>
      <c r="G37" s="385"/>
      <c r="H37" s="385"/>
      <c r="I37" s="386"/>
      <c r="J37" s="201">
        <v>187</v>
      </c>
      <c r="K37" s="201">
        <v>316</v>
      </c>
      <c r="M37" s="153">
        <v>2</v>
      </c>
      <c r="N37" s="384" t="s">
        <v>41</v>
      </c>
      <c r="O37" s="385"/>
      <c r="P37" s="385"/>
      <c r="Q37" s="385"/>
      <c r="R37" s="386"/>
      <c r="S37" s="201">
        <v>174</v>
      </c>
      <c r="T37" s="201">
        <v>290</v>
      </c>
      <c r="V37" s="153">
        <v>2</v>
      </c>
      <c r="W37" s="384" t="s">
        <v>41</v>
      </c>
      <c r="X37" s="385"/>
      <c r="Y37" s="385"/>
      <c r="Z37" s="385"/>
      <c r="AA37" s="386"/>
      <c r="AB37" s="201">
        <v>135</v>
      </c>
      <c r="AC37" s="201">
        <v>225</v>
      </c>
      <c r="AE37" s="153">
        <v>2</v>
      </c>
      <c r="AF37" s="384" t="s">
        <v>41</v>
      </c>
      <c r="AG37" s="385"/>
      <c r="AH37" s="385"/>
      <c r="AI37" s="385"/>
      <c r="AJ37" s="386"/>
      <c r="AK37" s="201">
        <v>135</v>
      </c>
      <c r="AL37" s="201">
        <v>225</v>
      </c>
      <c r="AO37" s="153">
        <v>2</v>
      </c>
      <c r="AP37" s="384" t="s">
        <v>41</v>
      </c>
      <c r="AQ37" s="385"/>
      <c r="AR37" s="385"/>
      <c r="AS37" s="385"/>
      <c r="AT37" s="385"/>
      <c r="AU37" s="386"/>
      <c r="AV37" s="201">
        <v>91</v>
      </c>
      <c r="AW37" s="201">
        <v>149</v>
      </c>
      <c r="AY37" s="153">
        <v>2</v>
      </c>
      <c r="AZ37" s="384" t="s">
        <v>41</v>
      </c>
      <c r="BA37" s="385"/>
      <c r="BB37" s="385"/>
      <c r="BC37" s="385"/>
      <c r="BD37" s="385"/>
      <c r="BE37" s="386"/>
      <c r="BF37" s="201">
        <v>166</v>
      </c>
      <c r="BG37" s="201">
        <v>298</v>
      </c>
      <c r="BI37" s="153">
        <v>2</v>
      </c>
      <c r="BJ37" s="387" t="s">
        <v>40</v>
      </c>
      <c r="BK37" s="385"/>
      <c r="BL37" s="385"/>
      <c r="BM37" s="385"/>
      <c r="BN37" s="385"/>
      <c r="BO37" s="386"/>
      <c r="BP37" s="201">
        <v>179</v>
      </c>
      <c r="BQ37" s="201">
        <v>304</v>
      </c>
      <c r="BS37" s="219">
        <v>2</v>
      </c>
      <c r="BT37" s="384" t="s">
        <v>41</v>
      </c>
      <c r="BU37" s="385"/>
      <c r="BV37" s="385"/>
      <c r="BW37" s="385"/>
      <c r="BX37" s="385"/>
      <c r="BY37" s="386"/>
      <c r="BZ37" s="201">
        <v>127</v>
      </c>
      <c r="CA37" s="201">
        <v>223</v>
      </c>
    </row>
    <row r="38" spans="4:79">
      <c r="D38" s="153">
        <v>3</v>
      </c>
      <c r="E38" s="387" t="s">
        <v>42</v>
      </c>
      <c r="F38" s="388"/>
      <c r="G38" s="388"/>
      <c r="H38" s="388"/>
      <c r="I38" s="389"/>
      <c r="J38" s="201">
        <v>182</v>
      </c>
      <c r="K38" s="201">
        <v>310</v>
      </c>
      <c r="M38" s="153">
        <v>3</v>
      </c>
      <c r="N38" s="387" t="s">
        <v>42</v>
      </c>
      <c r="O38" s="388"/>
      <c r="P38" s="388"/>
      <c r="Q38" s="388"/>
      <c r="R38" s="389"/>
      <c r="S38" s="201">
        <v>175</v>
      </c>
      <c r="T38" s="201">
        <v>288</v>
      </c>
      <c r="V38" s="153">
        <v>3</v>
      </c>
      <c r="W38" s="387" t="s">
        <v>42</v>
      </c>
      <c r="X38" s="388"/>
      <c r="Y38" s="388"/>
      <c r="Z38" s="388"/>
      <c r="AA38" s="389"/>
      <c r="AB38" s="201">
        <v>126</v>
      </c>
      <c r="AC38" s="201">
        <v>203</v>
      </c>
      <c r="AE38" s="153">
        <v>3</v>
      </c>
      <c r="AF38" s="387" t="s">
        <v>42</v>
      </c>
      <c r="AG38" s="388"/>
      <c r="AH38" s="388"/>
      <c r="AI38" s="388"/>
      <c r="AJ38" s="389"/>
      <c r="AK38" s="201">
        <v>124</v>
      </c>
      <c r="AL38" s="201">
        <v>209</v>
      </c>
      <c r="AO38" s="153">
        <v>3</v>
      </c>
      <c r="AP38" s="387" t="s">
        <v>42</v>
      </c>
      <c r="AQ38" s="388"/>
      <c r="AR38" s="388"/>
      <c r="AS38" s="388"/>
      <c r="AT38" s="388"/>
      <c r="AU38" s="389"/>
      <c r="AV38" s="201">
        <v>85</v>
      </c>
      <c r="AW38" s="201">
        <v>143</v>
      </c>
      <c r="AY38" s="153">
        <v>3</v>
      </c>
      <c r="AZ38" s="387" t="s">
        <v>42</v>
      </c>
      <c r="BA38" s="388"/>
      <c r="BB38" s="388"/>
      <c r="BC38" s="388"/>
      <c r="BD38" s="388"/>
      <c r="BE38" s="389"/>
      <c r="BF38" s="201">
        <v>164</v>
      </c>
      <c r="BG38" s="201">
        <v>282</v>
      </c>
      <c r="BI38" s="153">
        <v>3</v>
      </c>
      <c r="BJ38" s="387" t="s">
        <v>42</v>
      </c>
      <c r="BK38" s="388"/>
      <c r="BL38" s="388"/>
      <c r="BM38" s="388"/>
      <c r="BN38" s="388"/>
      <c r="BO38" s="389"/>
      <c r="BP38" s="201">
        <v>164</v>
      </c>
      <c r="BQ38" s="201">
        <v>284</v>
      </c>
      <c r="BS38" s="219">
        <v>2</v>
      </c>
      <c r="BT38" s="387" t="s">
        <v>42</v>
      </c>
      <c r="BU38" s="388"/>
      <c r="BV38" s="388"/>
      <c r="BW38" s="388"/>
      <c r="BX38" s="388"/>
      <c r="BY38" s="389"/>
      <c r="BZ38" s="201">
        <v>129</v>
      </c>
      <c r="CA38" s="201">
        <v>223</v>
      </c>
    </row>
  </sheetData>
  <sortState ref="C6:HO8">
    <sortCondition ref="C6:C9"/>
  </sortState>
  <mergeCells count="219">
    <mergeCell ref="GK4:GR4"/>
    <mergeCell ref="BS24:CA24"/>
    <mergeCell ref="BS29:CA29"/>
    <mergeCell ref="BS34:CA34"/>
    <mergeCell ref="CC19:CJ19"/>
    <mergeCell ref="BI10:BQ10"/>
    <mergeCell ref="BI12:BL12"/>
    <mergeCell ref="BN12:BQ12"/>
    <mergeCell ref="BS12:BW12"/>
    <mergeCell ref="BY12:CC12"/>
    <mergeCell ref="BS11:CC11"/>
    <mergeCell ref="BS10:CC10"/>
    <mergeCell ref="CE12:CH12"/>
    <mergeCell ref="CE11:CM11"/>
    <mergeCell ref="BI24:BQ24"/>
    <mergeCell ref="CJ12:CM12"/>
    <mergeCell ref="FC4:FF4"/>
    <mergeCell ref="BS18:CA18"/>
    <mergeCell ref="BI34:BQ34"/>
    <mergeCell ref="BJ27:BO27"/>
    <mergeCell ref="BJ28:BO28"/>
    <mergeCell ref="BJ31:BO31"/>
    <mergeCell ref="BJ32:BO32"/>
    <mergeCell ref="BJ33:BO33"/>
    <mergeCell ref="GS4:GZ4"/>
    <mergeCell ref="GK2:GZ2"/>
    <mergeCell ref="HB2:HK2"/>
    <mergeCell ref="HB4:HK4"/>
    <mergeCell ref="EU1:HN1"/>
    <mergeCell ref="BI18:BQ18"/>
    <mergeCell ref="BI19:BQ19"/>
    <mergeCell ref="BS19:CA19"/>
    <mergeCell ref="CO11:CW11"/>
    <mergeCell ref="CO10:CW10"/>
    <mergeCell ref="CY10:DG10"/>
    <mergeCell ref="CY11:DG11"/>
    <mergeCell ref="CY12:DB12"/>
    <mergeCell ref="DD12:DG12"/>
    <mergeCell ref="DI10:DM10"/>
    <mergeCell ref="EU2:FJ2"/>
    <mergeCell ref="EU4:FB4"/>
    <mergeCell ref="FL2:GB2"/>
    <mergeCell ref="FL4:FS4"/>
    <mergeCell ref="FT4:GA4"/>
    <mergeCell ref="GC4:GJ4"/>
    <mergeCell ref="GC2:GJ2"/>
    <mergeCell ref="BI11:BQ11"/>
    <mergeCell ref="BK2:BT2"/>
    <mergeCell ref="AT2:BJ2"/>
    <mergeCell ref="AL2:AS2"/>
    <mergeCell ref="D1:BX1"/>
    <mergeCell ref="BY2:CO2"/>
    <mergeCell ref="BY4:CF4"/>
    <mergeCell ref="BK4:BT4"/>
    <mergeCell ref="CP4:CW4"/>
    <mergeCell ref="BY1:ES1"/>
    <mergeCell ref="D2:T2"/>
    <mergeCell ref="U2:AK2"/>
    <mergeCell ref="DG4:DN4"/>
    <mergeCell ref="DO4:DV4"/>
    <mergeCell ref="DW4:ED4"/>
    <mergeCell ref="EF2:EP2"/>
    <mergeCell ref="EF4:EO4"/>
    <mergeCell ref="DG2:DN2"/>
    <mergeCell ref="DO2:EE2"/>
    <mergeCell ref="CP2:DF2"/>
    <mergeCell ref="AY12:BB12"/>
    <mergeCell ref="BD12:BG12"/>
    <mergeCell ref="D11:K11"/>
    <mergeCell ref="M11:T11"/>
    <mergeCell ref="V11:AC11"/>
    <mergeCell ref="AE11:AL11"/>
    <mergeCell ref="AO11:AW11"/>
    <mergeCell ref="D12:G12"/>
    <mergeCell ref="AY11:BG11"/>
    <mergeCell ref="AY10:BG10"/>
    <mergeCell ref="CE10:CM10"/>
    <mergeCell ref="AL4:AS4"/>
    <mergeCell ref="AT4:BA4"/>
    <mergeCell ref="CX4:DE4"/>
    <mergeCell ref="D4:K4"/>
    <mergeCell ref="L4:O4"/>
    <mergeCell ref="U4:AB4"/>
    <mergeCell ref="AC4:AJ4"/>
    <mergeCell ref="BB4:BI4"/>
    <mergeCell ref="CG4:CJ4"/>
    <mergeCell ref="D34:K34"/>
    <mergeCell ref="D29:K29"/>
    <mergeCell ref="D24:K24"/>
    <mergeCell ref="D18:K18"/>
    <mergeCell ref="D19:K19"/>
    <mergeCell ref="M34:T34"/>
    <mergeCell ref="D10:T10"/>
    <mergeCell ref="V10:AL10"/>
    <mergeCell ref="AO10:AW10"/>
    <mergeCell ref="M12:P12"/>
    <mergeCell ref="V12:Y12"/>
    <mergeCell ref="AE12:AH12"/>
    <mergeCell ref="AO12:AR12"/>
    <mergeCell ref="AT12:AW12"/>
    <mergeCell ref="V18:AC18"/>
    <mergeCell ref="AE18:AL18"/>
    <mergeCell ref="V19:AC19"/>
    <mergeCell ref="V24:AC24"/>
    <mergeCell ref="V29:AC29"/>
    <mergeCell ref="V34:AC34"/>
    <mergeCell ref="M29:T29"/>
    <mergeCell ref="M24:T24"/>
    <mergeCell ref="M18:T18"/>
    <mergeCell ref="M19:T19"/>
    <mergeCell ref="AE19:AL19"/>
    <mergeCell ref="AE24:AL24"/>
    <mergeCell ref="AE29:AL29"/>
    <mergeCell ref="AE34:AL34"/>
    <mergeCell ref="AY19:BG19"/>
    <mergeCell ref="AY24:BG24"/>
    <mergeCell ref="AY29:BG29"/>
    <mergeCell ref="AF21:AJ21"/>
    <mergeCell ref="AF22:AJ22"/>
    <mergeCell ref="AF23:AJ23"/>
    <mergeCell ref="AF26:AJ26"/>
    <mergeCell ref="AF27:AJ27"/>
    <mergeCell ref="AF28:AJ28"/>
    <mergeCell ref="AF31:AJ31"/>
    <mergeCell ref="AF32:AJ32"/>
    <mergeCell ref="AF33:AJ33"/>
    <mergeCell ref="AY34:BG34"/>
    <mergeCell ref="AO34:AW34"/>
    <mergeCell ref="AP23:AU23"/>
    <mergeCell ref="AZ21:BE21"/>
    <mergeCell ref="AZ22:BE22"/>
    <mergeCell ref="AZ23:BE23"/>
    <mergeCell ref="AP26:AU26"/>
    <mergeCell ref="AP27:AU27"/>
    <mergeCell ref="AO18:AW18"/>
    <mergeCell ref="AO19:AW19"/>
    <mergeCell ref="AO24:AW24"/>
    <mergeCell ref="AO29:AW29"/>
    <mergeCell ref="AY18:BG18"/>
    <mergeCell ref="E21:I21"/>
    <mergeCell ref="E22:I22"/>
    <mergeCell ref="E23:I23"/>
    <mergeCell ref="N21:R21"/>
    <mergeCell ref="N22:R22"/>
    <mergeCell ref="N23:R23"/>
    <mergeCell ref="W21:AA21"/>
    <mergeCell ref="W22:AA22"/>
    <mergeCell ref="W23:AA23"/>
    <mergeCell ref="E26:I26"/>
    <mergeCell ref="E27:I27"/>
    <mergeCell ref="E28:I28"/>
    <mergeCell ref="N26:R26"/>
    <mergeCell ref="N27:R27"/>
    <mergeCell ref="N28:R28"/>
    <mergeCell ref="W26:AA26"/>
    <mergeCell ref="W27:AA27"/>
    <mergeCell ref="W28:AA28"/>
    <mergeCell ref="AP22:AU22"/>
    <mergeCell ref="E31:I31"/>
    <mergeCell ref="E32:I32"/>
    <mergeCell ref="E33:I33"/>
    <mergeCell ref="N31:R31"/>
    <mergeCell ref="N32:R32"/>
    <mergeCell ref="N33:R33"/>
    <mergeCell ref="W31:AA31"/>
    <mergeCell ref="W32:AA32"/>
    <mergeCell ref="W33:AA33"/>
    <mergeCell ref="E36:I36"/>
    <mergeCell ref="E37:I37"/>
    <mergeCell ref="E38:I38"/>
    <mergeCell ref="N36:R36"/>
    <mergeCell ref="N37:R37"/>
    <mergeCell ref="N38:R38"/>
    <mergeCell ref="W36:AA36"/>
    <mergeCell ref="W37:AA37"/>
    <mergeCell ref="W38:AA38"/>
    <mergeCell ref="AF37:AJ37"/>
    <mergeCell ref="AF38:AJ38"/>
    <mergeCell ref="CD21:CH21"/>
    <mergeCell ref="CD22:CH22"/>
    <mergeCell ref="CD23:CH23"/>
    <mergeCell ref="BT21:BY21"/>
    <mergeCell ref="BT22:BY22"/>
    <mergeCell ref="BT23:BY23"/>
    <mergeCell ref="BT26:BY26"/>
    <mergeCell ref="BT27:BY27"/>
    <mergeCell ref="BT28:BY28"/>
    <mergeCell ref="BT31:BY31"/>
    <mergeCell ref="BT32:BY32"/>
    <mergeCell ref="BT33:BY33"/>
    <mergeCell ref="BT36:BY36"/>
    <mergeCell ref="BT37:BY37"/>
    <mergeCell ref="BT38:BY38"/>
    <mergeCell ref="BJ21:BO21"/>
    <mergeCell ref="BJ22:BO22"/>
    <mergeCell ref="BJ23:BO23"/>
    <mergeCell ref="BJ26:BO26"/>
    <mergeCell ref="BI29:BQ29"/>
    <mergeCell ref="AF36:AJ36"/>
    <mergeCell ref="AP21:AU21"/>
    <mergeCell ref="BJ36:BO36"/>
    <mergeCell ref="BJ37:BO37"/>
    <mergeCell ref="BJ38:BO38"/>
    <mergeCell ref="AP31:AU31"/>
    <mergeCell ref="AP32:AU32"/>
    <mergeCell ref="AP33:AU33"/>
    <mergeCell ref="AZ31:BE31"/>
    <mergeCell ref="AP28:AU28"/>
    <mergeCell ref="AZ26:BE26"/>
    <mergeCell ref="AZ27:BE27"/>
    <mergeCell ref="AZ28:BE28"/>
    <mergeCell ref="AZ32:BE32"/>
    <mergeCell ref="AZ33:BE33"/>
    <mergeCell ref="AP36:AU36"/>
    <mergeCell ref="AP37:AU37"/>
    <mergeCell ref="AP38:AU38"/>
    <mergeCell ref="AZ36:BE36"/>
    <mergeCell ref="AZ37:BE37"/>
    <mergeCell ref="AZ38:BE38"/>
  </mergeCells>
  <hyperlinks>
    <hyperlink ref="C1" location="Indice!A1" display="Volver a Indice"/>
  </hyperlinks>
  <pageMargins left="0.2" right="0.27" top="1" bottom="1" header="0.14000000000000001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topLeftCell="A5" workbookViewId="0">
      <selection activeCell="S25" sqref="S25:T35"/>
    </sheetView>
  </sheetViews>
  <sheetFormatPr baseColWidth="10" defaultRowHeight="12.75"/>
  <cols>
    <col min="1" max="1" width="2.28515625" customWidth="1"/>
    <col min="2" max="2" width="3.85546875" bestFit="1" customWidth="1"/>
    <col min="3" max="3" width="32" bestFit="1" customWidth="1"/>
    <col min="5" max="5" width="3.42578125" customWidth="1"/>
    <col min="6" max="6" width="3.28515625" bestFit="1" customWidth="1"/>
    <col min="7" max="7" width="32.5703125" customWidth="1"/>
    <col min="8" max="8" width="5.140625" customWidth="1"/>
    <col min="9" max="9" width="3.85546875" customWidth="1"/>
    <col min="10" max="10" width="3.28515625" bestFit="1" customWidth="1"/>
    <col min="11" max="11" width="33.140625" customWidth="1"/>
    <col min="12" max="12" width="6.5703125" customWidth="1"/>
    <col min="13" max="13" width="2.85546875" customWidth="1"/>
    <col min="14" max="14" width="3.28515625" bestFit="1" customWidth="1"/>
    <col min="15" max="15" width="35.42578125" customWidth="1"/>
    <col min="16" max="16" width="5.5703125" bestFit="1" customWidth="1"/>
    <col min="17" max="17" width="3.85546875" customWidth="1"/>
    <col min="19" max="19" width="24.5703125" bestFit="1" customWidth="1"/>
    <col min="20" max="20" width="5" bestFit="1" customWidth="1"/>
  </cols>
  <sheetData>
    <row r="1" spans="1:17" ht="13.5" thickBo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20.25">
      <c r="A2" s="151"/>
      <c r="B2" s="399" t="s">
        <v>39</v>
      </c>
      <c r="C2" s="400"/>
      <c r="D2" s="401"/>
      <c r="E2" s="151"/>
      <c r="F2" s="405" t="s">
        <v>73</v>
      </c>
      <c r="G2" s="406"/>
      <c r="H2" s="407"/>
      <c r="I2" s="151"/>
      <c r="J2" s="402" t="s">
        <v>72</v>
      </c>
      <c r="K2" s="403"/>
      <c r="L2" s="404"/>
      <c r="M2" s="151"/>
      <c r="N2" s="405" t="s">
        <v>71</v>
      </c>
      <c r="O2" s="406"/>
      <c r="P2" s="407"/>
      <c r="Q2" s="151"/>
    </row>
    <row r="3" spans="1:17">
      <c r="A3" s="151"/>
      <c r="B3" s="148"/>
      <c r="C3" s="149"/>
      <c r="D3" s="150"/>
      <c r="E3" s="151"/>
      <c r="F3" s="148"/>
      <c r="G3" s="149"/>
      <c r="H3" s="150"/>
      <c r="I3" s="151"/>
      <c r="J3" s="148"/>
      <c r="K3" s="149"/>
      <c r="L3" s="150"/>
      <c r="M3" s="151"/>
      <c r="N3" s="148"/>
      <c r="O3" s="149"/>
      <c r="P3" s="150"/>
      <c r="Q3" s="151"/>
    </row>
    <row r="4" spans="1:17" ht="15.75">
      <c r="A4" s="151"/>
      <c r="B4" s="216">
        <v>1</v>
      </c>
      <c r="C4" s="217" t="s">
        <v>45</v>
      </c>
      <c r="D4" s="217">
        <v>92.65</v>
      </c>
      <c r="E4" s="151"/>
      <c r="F4" s="396" t="s">
        <v>70</v>
      </c>
      <c r="G4" s="397"/>
      <c r="H4" s="398"/>
      <c r="I4" s="151"/>
      <c r="J4" s="396" t="s">
        <v>70</v>
      </c>
      <c r="K4" s="397"/>
      <c r="L4" s="398"/>
      <c r="M4" s="151"/>
      <c r="N4" s="396" t="s">
        <v>70</v>
      </c>
      <c r="O4" s="397"/>
      <c r="P4" s="398"/>
      <c r="Q4" s="151"/>
    </row>
    <row r="5" spans="1:17" ht="15.75">
      <c r="A5" s="151"/>
      <c r="B5" s="216">
        <v>2</v>
      </c>
      <c r="C5" s="217" t="s">
        <v>40</v>
      </c>
      <c r="D5" s="217">
        <v>92.25</v>
      </c>
      <c r="E5" s="151"/>
      <c r="F5" s="144">
        <v>1</v>
      </c>
      <c r="G5" s="239" t="s">
        <v>40</v>
      </c>
      <c r="H5" s="237">
        <v>621</v>
      </c>
      <c r="I5" s="151"/>
      <c r="J5" s="144">
        <v>1</v>
      </c>
      <c r="K5" s="239" t="s">
        <v>40</v>
      </c>
      <c r="L5" s="237">
        <v>681</v>
      </c>
      <c r="M5" s="151"/>
      <c r="N5" s="144">
        <v>1</v>
      </c>
      <c r="O5" s="239" t="s">
        <v>40</v>
      </c>
      <c r="P5" s="237">
        <v>912</v>
      </c>
      <c r="Q5" s="151"/>
    </row>
    <row r="6" spans="1:17" ht="15.75">
      <c r="A6" s="151"/>
      <c r="B6" s="216">
        <v>3</v>
      </c>
      <c r="C6" s="217" t="s">
        <v>121</v>
      </c>
      <c r="D6" s="217">
        <v>91.57</v>
      </c>
      <c r="E6" s="151"/>
      <c r="F6" s="145">
        <v>2</v>
      </c>
      <c r="G6" s="240" t="s">
        <v>41</v>
      </c>
      <c r="H6" s="238">
        <v>572</v>
      </c>
      <c r="I6" s="151"/>
      <c r="J6" s="145">
        <v>2</v>
      </c>
      <c r="K6" s="240" t="s">
        <v>41</v>
      </c>
      <c r="L6" s="238">
        <v>624</v>
      </c>
      <c r="M6" s="151"/>
      <c r="N6" s="145">
        <v>2</v>
      </c>
      <c r="O6" s="240" t="s">
        <v>41</v>
      </c>
      <c r="P6" s="238">
        <v>841</v>
      </c>
      <c r="Q6" s="151"/>
    </row>
    <row r="7" spans="1:17" ht="15.75">
      <c r="A7" s="151"/>
      <c r="B7" s="216">
        <v>4</v>
      </c>
      <c r="C7" s="217" t="s">
        <v>109</v>
      </c>
      <c r="D7" s="218">
        <v>91.32</v>
      </c>
      <c r="E7" s="151"/>
      <c r="F7" s="145">
        <v>3</v>
      </c>
      <c r="G7" s="240" t="s">
        <v>42</v>
      </c>
      <c r="H7" s="238">
        <v>548</v>
      </c>
      <c r="I7" s="151"/>
      <c r="J7" s="145">
        <v>3</v>
      </c>
      <c r="K7" s="240" t="s">
        <v>42</v>
      </c>
      <c r="L7" s="238">
        <v>601</v>
      </c>
      <c r="M7" s="151"/>
      <c r="N7" s="147">
        <v>3</v>
      </c>
      <c r="O7" s="240" t="s">
        <v>42</v>
      </c>
      <c r="P7" s="238">
        <v>793</v>
      </c>
      <c r="Q7" s="151"/>
    </row>
    <row r="8" spans="1:17" ht="15.75">
      <c r="A8" s="151"/>
      <c r="B8" s="216">
        <v>5</v>
      </c>
      <c r="C8" s="217" t="s">
        <v>60</v>
      </c>
      <c r="D8" s="217">
        <v>91.03</v>
      </c>
      <c r="E8" s="151"/>
      <c r="F8" s="396" t="s">
        <v>69</v>
      </c>
      <c r="G8" s="397"/>
      <c r="H8" s="398"/>
      <c r="I8" s="151"/>
      <c r="J8" s="396" t="s">
        <v>69</v>
      </c>
      <c r="K8" s="397"/>
      <c r="L8" s="398"/>
      <c r="M8" s="151"/>
      <c r="N8" s="393" t="s">
        <v>69</v>
      </c>
      <c r="O8" s="394"/>
      <c r="P8" s="395"/>
      <c r="Q8" s="151"/>
    </row>
    <row r="9" spans="1:17" ht="15.75">
      <c r="A9" s="151"/>
      <c r="B9" s="216">
        <v>6</v>
      </c>
      <c r="C9" s="217" t="s">
        <v>119</v>
      </c>
      <c r="D9" s="217">
        <v>90.68</v>
      </c>
      <c r="E9" s="151"/>
      <c r="F9" s="144">
        <v>1</v>
      </c>
      <c r="G9" s="239" t="s">
        <v>119</v>
      </c>
      <c r="H9" s="237">
        <v>481</v>
      </c>
      <c r="I9" s="151"/>
      <c r="J9" s="144">
        <v>1</v>
      </c>
      <c r="K9" s="240" t="s">
        <v>64</v>
      </c>
      <c r="L9" s="237">
        <v>519</v>
      </c>
      <c r="M9" s="151"/>
      <c r="N9" s="144">
        <v>1</v>
      </c>
      <c r="O9" s="239" t="s">
        <v>119</v>
      </c>
      <c r="P9" s="237">
        <v>725</v>
      </c>
      <c r="Q9" s="151"/>
    </row>
    <row r="10" spans="1:17" ht="15.75">
      <c r="A10" s="151"/>
      <c r="B10" s="216">
        <v>7</v>
      </c>
      <c r="C10" s="217" t="s">
        <v>95</v>
      </c>
      <c r="D10" s="217">
        <v>90.51</v>
      </c>
      <c r="E10" s="151"/>
      <c r="F10" s="145">
        <v>2</v>
      </c>
      <c r="G10" s="240" t="s">
        <v>64</v>
      </c>
      <c r="H10" s="238">
        <v>479</v>
      </c>
      <c r="I10" s="151"/>
      <c r="J10" s="145">
        <v>2</v>
      </c>
      <c r="K10" s="240" t="s">
        <v>119</v>
      </c>
      <c r="L10" s="241">
        <v>517</v>
      </c>
      <c r="M10" s="151"/>
      <c r="N10" s="145">
        <v>2</v>
      </c>
      <c r="O10" s="240" t="s">
        <v>64</v>
      </c>
      <c r="P10" s="241">
        <v>712</v>
      </c>
      <c r="Q10" s="151"/>
    </row>
    <row r="11" spans="1:17" ht="15.75">
      <c r="A11" s="151"/>
      <c r="B11" s="216">
        <v>8</v>
      </c>
      <c r="C11" s="217" t="s">
        <v>62</v>
      </c>
      <c r="D11" s="218">
        <v>90.29</v>
      </c>
      <c r="E11" s="151"/>
      <c r="F11" s="145">
        <v>3</v>
      </c>
      <c r="G11" s="240" t="s">
        <v>53</v>
      </c>
      <c r="H11" s="238">
        <v>444</v>
      </c>
      <c r="I11" s="151"/>
      <c r="J11" s="145">
        <v>3</v>
      </c>
      <c r="K11" s="240" t="s">
        <v>53</v>
      </c>
      <c r="L11" s="238">
        <v>499</v>
      </c>
      <c r="M11" s="151"/>
      <c r="N11" s="145">
        <v>3</v>
      </c>
      <c r="O11" s="240" t="s">
        <v>53</v>
      </c>
      <c r="P11" s="238">
        <v>687</v>
      </c>
      <c r="Q11" s="151"/>
    </row>
    <row r="12" spans="1:17" ht="15.75">
      <c r="A12" s="151"/>
      <c r="B12" s="216">
        <v>9</v>
      </c>
      <c r="C12" s="217" t="s">
        <v>51</v>
      </c>
      <c r="D12" s="218">
        <v>90.22</v>
      </c>
      <c r="E12" s="151"/>
      <c r="F12" s="145">
        <v>4</v>
      </c>
      <c r="G12" s="240" t="s">
        <v>57</v>
      </c>
      <c r="H12" s="238">
        <v>414</v>
      </c>
      <c r="I12" s="151"/>
      <c r="J12" s="145">
        <v>4</v>
      </c>
      <c r="K12" s="240" t="s">
        <v>52</v>
      </c>
      <c r="L12" s="238">
        <v>459</v>
      </c>
      <c r="M12" s="151"/>
      <c r="N12" s="147">
        <v>4</v>
      </c>
      <c r="O12" s="242" t="s">
        <v>57</v>
      </c>
      <c r="P12" s="241">
        <v>636</v>
      </c>
      <c r="Q12" s="151"/>
    </row>
    <row r="13" spans="1:17" ht="15.75">
      <c r="A13" s="151"/>
      <c r="B13" s="216">
        <v>10</v>
      </c>
      <c r="C13" s="217" t="s">
        <v>64</v>
      </c>
      <c r="D13" s="218">
        <v>90</v>
      </c>
      <c r="E13" s="151"/>
      <c r="F13" s="145">
        <v>5</v>
      </c>
      <c r="G13" s="240" t="s">
        <v>52</v>
      </c>
      <c r="H13" s="238">
        <v>394</v>
      </c>
      <c r="I13" s="151"/>
      <c r="J13" s="145">
        <v>5</v>
      </c>
      <c r="K13" s="240" t="s">
        <v>57</v>
      </c>
      <c r="L13" s="238">
        <v>451</v>
      </c>
      <c r="M13" s="151"/>
      <c r="N13" s="148"/>
      <c r="O13" s="149"/>
      <c r="P13" s="150"/>
      <c r="Q13" s="151"/>
    </row>
    <row r="14" spans="1:17" ht="15.75">
      <c r="A14" s="151"/>
      <c r="B14" s="216">
        <v>11</v>
      </c>
      <c r="C14" s="217" t="s">
        <v>49</v>
      </c>
      <c r="D14" s="218">
        <v>88.9</v>
      </c>
      <c r="E14" s="151"/>
      <c r="F14" s="396" t="s">
        <v>68</v>
      </c>
      <c r="G14" s="397"/>
      <c r="H14" s="398"/>
      <c r="I14" s="151"/>
      <c r="J14" s="396" t="s">
        <v>68</v>
      </c>
      <c r="K14" s="397"/>
      <c r="L14" s="398"/>
      <c r="M14" s="151"/>
      <c r="N14" s="396" t="s">
        <v>68</v>
      </c>
      <c r="O14" s="397"/>
      <c r="P14" s="398"/>
      <c r="Q14" s="151"/>
    </row>
    <row r="15" spans="1:17" ht="15.75">
      <c r="A15" s="151"/>
      <c r="B15" s="216">
        <v>12</v>
      </c>
      <c r="C15" s="217" t="s">
        <v>61</v>
      </c>
      <c r="D15" s="218">
        <v>86.92</v>
      </c>
      <c r="E15" s="151"/>
      <c r="F15" s="144">
        <v>1</v>
      </c>
      <c r="G15" s="239" t="s">
        <v>139</v>
      </c>
      <c r="H15" s="237">
        <v>508</v>
      </c>
      <c r="I15" s="151"/>
      <c r="J15" s="144">
        <v>1</v>
      </c>
      <c r="K15" s="239" t="s">
        <v>139</v>
      </c>
      <c r="L15" s="237">
        <v>516</v>
      </c>
      <c r="M15" s="151"/>
      <c r="N15" s="144">
        <v>1</v>
      </c>
      <c r="O15" s="239" t="s">
        <v>139</v>
      </c>
      <c r="P15" s="237">
        <v>741</v>
      </c>
      <c r="Q15" s="151"/>
    </row>
    <row r="16" spans="1:17" ht="15.75">
      <c r="A16" s="151"/>
      <c r="B16" s="216">
        <v>13</v>
      </c>
      <c r="C16" s="217" t="s">
        <v>63</v>
      </c>
      <c r="D16" s="218">
        <v>85.9</v>
      </c>
      <c r="E16" s="151"/>
      <c r="F16" s="147">
        <v>2</v>
      </c>
      <c r="G16" s="240" t="s">
        <v>43</v>
      </c>
      <c r="H16" s="238">
        <v>455</v>
      </c>
      <c r="I16" s="151"/>
      <c r="J16" s="147">
        <v>2</v>
      </c>
      <c r="K16" s="240" t="s">
        <v>43</v>
      </c>
      <c r="L16" s="238">
        <v>486</v>
      </c>
      <c r="M16" s="151"/>
      <c r="N16" s="147">
        <v>2</v>
      </c>
      <c r="O16" s="240" t="s">
        <v>43</v>
      </c>
      <c r="P16" s="238">
        <v>661</v>
      </c>
      <c r="Q16" s="151"/>
    </row>
    <row r="17" spans="1:17" ht="15.75">
      <c r="A17" s="151"/>
      <c r="B17" s="216">
        <v>14</v>
      </c>
      <c r="C17" s="217" t="s">
        <v>53</v>
      </c>
      <c r="D17" s="217">
        <v>85.79</v>
      </c>
      <c r="E17" s="151"/>
      <c r="F17" s="147">
        <v>3</v>
      </c>
      <c r="G17" s="240" t="s">
        <v>65</v>
      </c>
      <c r="H17" s="238">
        <v>418</v>
      </c>
      <c r="I17" s="151"/>
      <c r="J17" s="147">
        <v>3</v>
      </c>
      <c r="K17" s="240" t="s">
        <v>65</v>
      </c>
      <c r="L17" s="238">
        <v>464</v>
      </c>
      <c r="M17" s="151"/>
      <c r="N17" s="147">
        <v>3</v>
      </c>
      <c r="O17" s="242" t="s">
        <v>65</v>
      </c>
      <c r="P17" s="241">
        <v>635</v>
      </c>
      <c r="Q17" s="151"/>
    </row>
    <row r="18" spans="1:17" ht="15.75">
      <c r="A18" s="151"/>
      <c r="B18" s="216">
        <v>15</v>
      </c>
      <c r="C18" s="217" t="s">
        <v>87</v>
      </c>
      <c r="D18" s="218">
        <v>85.71</v>
      </c>
      <c r="E18" s="151"/>
      <c r="F18" s="144">
        <v>4</v>
      </c>
      <c r="G18" s="240" t="s">
        <v>94</v>
      </c>
      <c r="H18" s="238">
        <v>413</v>
      </c>
      <c r="I18" s="151"/>
      <c r="J18" s="144">
        <v>4</v>
      </c>
      <c r="K18" s="240" t="s">
        <v>94</v>
      </c>
      <c r="L18" s="238">
        <v>440</v>
      </c>
      <c r="M18" s="151"/>
      <c r="N18" s="148"/>
      <c r="O18" s="149"/>
      <c r="P18" s="150"/>
      <c r="Q18" s="151"/>
    </row>
    <row r="19" spans="1:17" ht="15.75">
      <c r="A19" s="151"/>
      <c r="B19" s="216">
        <v>16</v>
      </c>
      <c r="C19" s="217" t="s">
        <v>41</v>
      </c>
      <c r="D19" s="217">
        <v>84.88</v>
      </c>
      <c r="E19" s="151"/>
      <c r="F19" s="393" t="s">
        <v>67</v>
      </c>
      <c r="G19" s="394"/>
      <c r="H19" s="395"/>
      <c r="I19" s="151"/>
      <c r="J19" s="393" t="s">
        <v>67</v>
      </c>
      <c r="K19" s="394"/>
      <c r="L19" s="395"/>
      <c r="M19" s="151"/>
      <c r="N19" s="396" t="s">
        <v>67</v>
      </c>
      <c r="O19" s="397"/>
      <c r="P19" s="398"/>
      <c r="Q19" s="151"/>
    </row>
    <row r="20" spans="1:17" ht="15.75">
      <c r="A20" s="151"/>
      <c r="B20" s="216">
        <v>17</v>
      </c>
      <c r="C20" s="217" t="s">
        <v>44</v>
      </c>
      <c r="D20" s="218">
        <v>84</v>
      </c>
      <c r="E20" s="151"/>
      <c r="F20" s="144">
        <v>1</v>
      </c>
      <c r="G20" s="239" t="s">
        <v>60</v>
      </c>
      <c r="H20" s="237">
        <v>486</v>
      </c>
      <c r="I20" s="151"/>
      <c r="J20" s="144">
        <v>1</v>
      </c>
      <c r="K20" s="239" t="s">
        <v>45</v>
      </c>
      <c r="L20" s="237">
        <v>526</v>
      </c>
      <c r="M20" s="151"/>
      <c r="N20" s="144">
        <v>1</v>
      </c>
      <c r="O20" s="240" t="s">
        <v>121</v>
      </c>
      <c r="P20" s="237">
        <v>714</v>
      </c>
      <c r="Q20" s="151"/>
    </row>
    <row r="21" spans="1:17" ht="15.75">
      <c r="A21" s="151"/>
      <c r="B21" s="216">
        <v>18</v>
      </c>
      <c r="C21" s="217" t="s">
        <v>55</v>
      </c>
      <c r="D21" s="218">
        <v>83.19</v>
      </c>
      <c r="E21" s="151"/>
      <c r="F21" s="147">
        <v>2</v>
      </c>
      <c r="G21" s="240" t="s">
        <v>45</v>
      </c>
      <c r="H21" s="238">
        <v>484</v>
      </c>
      <c r="I21" s="151"/>
      <c r="J21" s="147">
        <v>2</v>
      </c>
      <c r="K21" s="240" t="s">
        <v>121</v>
      </c>
      <c r="L21" s="238">
        <v>519</v>
      </c>
      <c r="M21" s="151"/>
      <c r="N21" s="147">
        <v>2</v>
      </c>
      <c r="O21" s="242" t="s">
        <v>45</v>
      </c>
      <c r="P21" s="238">
        <v>704</v>
      </c>
      <c r="Q21" s="151"/>
    </row>
    <row r="22" spans="1:17" ht="15.75">
      <c r="A22" s="151"/>
      <c r="B22" s="216">
        <v>19</v>
      </c>
      <c r="C22" s="217" t="s">
        <v>89</v>
      </c>
      <c r="D22" s="218">
        <v>83.15</v>
      </c>
      <c r="E22" s="151"/>
      <c r="F22" s="144">
        <v>3</v>
      </c>
      <c r="G22" s="240" t="s">
        <v>121</v>
      </c>
      <c r="H22" s="238">
        <v>461</v>
      </c>
      <c r="I22" s="151"/>
      <c r="J22" s="144">
        <v>3</v>
      </c>
      <c r="K22" s="240" t="s">
        <v>60</v>
      </c>
      <c r="L22" s="238">
        <v>506</v>
      </c>
      <c r="M22" s="151"/>
      <c r="N22" s="144">
        <v>3</v>
      </c>
      <c r="O22" s="240" t="s">
        <v>60</v>
      </c>
      <c r="P22" s="238">
        <v>692</v>
      </c>
      <c r="Q22" s="151"/>
    </row>
    <row r="23" spans="1:17" ht="15.75">
      <c r="A23" s="151"/>
      <c r="B23" s="216">
        <v>20</v>
      </c>
      <c r="C23" s="217" t="s">
        <v>43</v>
      </c>
      <c r="D23" s="217">
        <v>82.15</v>
      </c>
      <c r="E23" s="151"/>
      <c r="F23" s="147">
        <v>4</v>
      </c>
      <c r="G23" s="240" t="s">
        <v>44</v>
      </c>
      <c r="H23" s="238">
        <v>431</v>
      </c>
      <c r="I23" s="151"/>
      <c r="J23" s="147">
        <v>4</v>
      </c>
      <c r="K23" s="240" t="s">
        <v>44</v>
      </c>
      <c r="L23" s="238">
        <v>487</v>
      </c>
      <c r="M23" s="151"/>
      <c r="N23" s="147">
        <v>4</v>
      </c>
      <c r="O23" s="242" t="s">
        <v>44</v>
      </c>
      <c r="P23" s="241">
        <v>636</v>
      </c>
      <c r="Q23" s="151"/>
    </row>
    <row r="24" spans="1:17" ht="15.75">
      <c r="A24" s="151"/>
      <c r="B24" s="216">
        <v>21</v>
      </c>
      <c r="C24" s="217" t="s">
        <v>111</v>
      </c>
      <c r="D24" s="218">
        <v>81.5</v>
      </c>
      <c r="E24" s="151"/>
      <c r="F24" s="144">
        <v>5</v>
      </c>
      <c r="G24" s="240" t="s">
        <v>46</v>
      </c>
      <c r="H24" s="238">
        <v>403</v>
      </c>
      <c r="I24" s="151"/>
      <c r="J24" s="144">
        <v>5</v>
      </c>
      <c r="K24" s="240" t="s">
        <v>46</v>
      </c>
      <c r="L24" s="238">
        <v>435</v>
      </c>
      <c r="M24" s="151"/>
      <c r="N24" s="148"/>
      <c r="O24" s="149"/>
      <c r="P24" s="150"/>
      <c r="Q24" s="151"/>
    </row>
    <row r="25" spans="1:17" ht="16.5" thickBot="1">
      <c r="A25" s="151"/>
      <c r="B25" s="216">
        <v>22</v>
      </c>
      <c r="C25" s="217" t="s">
        <v>47</v>
      </c>
      <c r="D25" s="218">
        <v>81.37</v>
      </c>
      <c r="E25" s="151"/>
      <c r="F25" s="396" t="s">
        <v>66</v>
      </c>
      <c r="G25" s="397"/>
      <c r="H25" s="398"/>
      <c r="I25" s="151"/>
      <c r="J25" s="396" t="s">
        <v>66</v>
      </c>
      <c r="K25" s="397"/>
      <c r="L25" s="398"/>
      <c r="M25" s="151"/>
      <c r="N25" s="408" t="s">
        <v>66</v>
      </c>
      <c r="O25" s="409"/>
      <c r="P25" s="410"/>
      <c r="Q25" s="151"/>
    </row>
    <row r="26" spans="1:17" ht="15.75">
      <c r="A26" s="151"/>
      <c r="B26" s="216">
        <v>23</v>
      </c>
      <c r="C26" s="217" t="s">
        <v>42</v>
      </c>
      <c r="D26" s="217">
        <v>80.92</v>
      </c>
      <c r="E26" s="151"/>
      <c r="F26" s="243">
        <v>1</v>
      </c>
      <c r="G26" s="244" t="s">
        <v>51</v>
      </c>
      <c r="H26" s="245">
        <v>729</v>
      </c>
      <c r="I26" s="151"/>
      <c r="J26" s="167">
        <v>1</v>
      </c>
      <c r="K26" s="244" t="s">
        <v>109</v>
      </c>
      <c r="L26" s="245">
        <v>781</v>
      </c>
      <c r="M26" s="151"/>
      <c r="N26" s="167">
        <v>1</v>
      </c>
      <c r="O26" s="244" t="s">
        <v>109</v>
      </c>
      <c r="P26" s="245">
        <v>1006</v>
      </c>
      <c r="Q26" s="151"/>
    </row>
    <row r="27" spans="1:17" ht="15.75">
      <c r="A27" s="151"/>
      <c r="B27" s="216">
        <v>24</v>
      </c>
      <c r="C27" s="217" t="s">
        <v>57</v>
      </c>
      <c r="D27" s="218">
        <v>79</v>
      </c>
      <c r="E27" s="151"/>
      <c r="F27" s="144">
        <v>2</v>
      </c>
      <c r="G27" s="240" t="s">
        <v>62</v>
      </c>
      <c r="H27" s="238">
        <v>719</v>
      </c>
      <c r="I27" s="151"/>
      <c r="J27" s="147">
        <v>2</v>
      </c>
      <c r="K27" s="240" t="s">
        <v>62</v>
      </c>
      <c r="L27" s="238">
        <v>769</v>
      </c>
      <c r="M27" s="151"/>
      <c r="N27" s="145">
        <v>2</v>
      </c>
      <c r="O27" s="240" t="s">
        <v>49</v>
      </c>
      <c r="P27" s="238">
        <v>977</v>
      </c>
      <c r="Q27" s="151"/>
    </row>
    <row r="28" spans="1:17" ht="15.75">
      <c r="A28" s="151"/>
      <c r="B28" s="213">
        <v>25</v>
      </c>
      <c r="C28" s="214" t="s">
        <v>65</v>
      </c>
      <c r="D28" s="214">
        <v>77.790000000000006</v>
      </c>
      <c r="E28" s="151"/>
      <c r="F28" s="147">
        <v>2</v>
      </c>
      <c r="G28" s="240" t="s">
        <v>109</v>
      </c>
      <c r="H28" s="238">
        <v>706</v>
      </c>
      <c r="I28" s="151"/>
      <c r="J28" s="147">
        <v>3</v>
      </c>
      <c r="K28" s="240" t="s">
        <v>51</v>
      </c>
      <c r="L28" s="238">
        <v>758</v>
      </c>
      <c r="M28" s="151"/>
      <c r="N28" s="145">
        <v>3</v>
      </c>
      <c r="O28" s="240" t="s">
        <v>62</v>
      </c>
      <c r="P28" s="238">
        <v>976</v>
      </c>
      <c r="Q28" s="151"/>
    </row>
    <row r="29" spans="1:17" ht="15.75">
      <c r="A29" s="151"/>
      <c r="B29" s="213">
        <v>26</v>
      </c>
      <c r="C29" s="214" t="s">
        <v>110</v>
      </c>
      <c r="D29" s="215">
        <v>77.680000000000007</v>
      </c>
      <c r="E29" s="151"/>
      <c r="F29" s="144">
        <v>4</v>
      </c>
      <c r="G29" s="240" t="s">
        <v>87</v>
      </c>
      <c r="H29" s="238">
        <v>703</v>
      </c>
      <c r="I29" s="151"/>
      <c r="J29" s="144">
        <v>4</v>
      </c>
      <c r="K29" s="240" t="s">
        <v>63</v>
      </c>
      <c r="L29" s="238">
        <v>743</v>
      </c>
      <c r="M29" s="151"/>
      <c r="N29" s="145">
        <v>4</v>
      </c>
      <c r="O29" s="240" t="s">
        <v>51</v>
      </c>
      <c r="P29" s="238">
        <v>988</v>
      </c>
      <c r="Q29" s="151"/>
    </row>
    <row r="30" spans="1:17" ht="15.75">
      <c r="A30" s="151"/>
      <c r="B30" s="213">
        <v>27</v>
      </c>
      <c r="C30" s="214" t="s">
        <v>112</v>
      </c>
      <c r="D30" s="215">
        <v>77.44</v>
      </c>
      <c r="E30" s="151"/>
      <c r="F30" s="147">
        <v>5</v>
      </c>
      <c r="G30" s="240" t="s">
        <v>49</v>
      </c>
      <c r="H30" s="238">
        <v>699</v>
      </c>
      <c r="I30" s="151"/>
      <c r="J30" s="147">
        <v>5</v>
      </c>
      <c r="K30" s="240" t="s">
        <v>49</v>
      </c>
      <c r="L30" s="238">
        <v>740</v>
      </c>
      <c r="M30" s="151"/>
      <c r="N30" s="145">
        <v>5</v>
      </c>
      <c r="O30" s="240" t="s">
        <v>63</v>
      </c>
      <c r="P30" s="238">
        <v>946</v>
      </c>
      <c r="Q30" s="151"/>
    </row>
    <row r="31" spans="1:17" ht="15.75">
      <c r="A31" s="151"/>
      <c r="B31" s="213">
        <v>28</v>
      </c>
      <c r="C31" s="214" t="s">
        <v>54</v>
      </c>
      <c r="D31" s="215">
        <v>75.650000000000006</v>
      </c>
      <c r="E31" s="151"/>
      <c r="F31" s="144">
        <v>6</v>
      </c>
      <c r="G31" s="242" t="s">
        <v>61</v>
      </c>
      <c r="H31" s="241">
        <v>687</v>
      </c>
      <c r="I31" s="151"/>
      <c r="J31" s="144">
        <v>6</v>
      </c>
      <c r="K31" s="242" t="s">
        <v>61</v>
      </c>
      <c r="L31" s="241">
        <v>740</v>
      </c>
      <c r="M31" s="151"/>
      <c r="N31" s="145">
        <v>6</v>
      </c>
      <c r="O31" s="240" t="s">
        <v>61</v>
      </c>
      <c r="P31" s="241">
        <v>959</v>
      </c>
      <c r="Q31" s="151"/>
    </row>
    <row r="32" spans="1:17" ht="15.75">
      <c r="A32" s="151"/>
      <c r="B32" s="213">
        <v>29</v>
      </c>
      <c r="C32" s="214" t="s">
        <v>46</v>
      </c>
      <c r="D32" s="215">
        <v>75.5</v>
      </c>
      <c r="E32" s="151"/>
      <c r="F32" s="147">
        <v>7</v>
      </c>
      <c r="G32" s="240" t="s">
        <v>89</v>
      </c>
      <c r="H32" s="238">
        <v>676</v>
      </c>
      <c r="I32" s="151"/>
      <c r="J32" s="147">
        <v>7</v>
      </c>
      <c r="K32" s="240" t="s">
        <v>87</v>
      </c>
      <c r="L32" s="238">
        <v>735</v>
      </c>
      <c r="M32" s="151"/>
      <c r="N32" s="145">
        <v>7</v>
      </c>
      <c r="O32" s="240" t="s">
        <v>87</v>
      </c>
      <c r="P32" s="238">
        <v>902</v>
      </c>
      <c r="Q32" s="151"/>
    </row>
    <row r="33" spans="1:19" ht="15.75">
      <c r="A33" s="151"/>
      <c r="B33" s="213">
        <v>30</v>
      </c>
      <c r="C33" s="214" t="s">
        <v>52</v>
      </c>
      <c r="D33" s="214">
        <v>74.819999999999993</v>
      </c>
      <c r="E33" s="151"/>
      <c r="F33" s="144">
        <v>8</v>
      </c>
      <c r="G33" s="240" t="s">
        <v>111</v>
      </c>
      <c r="H33" s="238">
        <v>675</v>
      </c>
      <c r="I33" s="151"/>
      <c r="J33" s="144">
        <v>7</v>
      </c>
      <c r="K33" s="240" t="s">
        <v>55</v>
      </c>
      <c r="L33" s="238">
        <v>713</v>
      </c>
      <c r="M33" s="151"/>
      <c r="N33" s="147">
        <v>8</v>
      </c>
      <c r="O33" s="240" t="s">
        <v>55</v>
      </c>
      <c r="P33" s="238">
        <v>896</v>
      </c>
      <c r="Q33" s="151"/>
    </row>
    <row r="34" spans="1:19" ht="15.75">
      <c r="A34" s="151"/>
      <c r="B34" s="213">
        <v>31</v>
      </c>
      <c r="C34" s="214" t="s">
        <v>56</v>
      </c>
      <c r="D34" s="215">
        <v>74.17</v>
      </c>
      <c r="E34" s="151"/>
      <c r="F34" s="147">
        <v>9</v>
      </c>
      <c r="G34" s="240" t="s">
        <v>55</v>
      </c>
      <c r="H34" s="238">
        <v>662</v>
      </c>
      <c r="I34" s="151"/>
      <c r="J34" s="147">
        <v>9</v>
      </c>
      <c r="K34" s="240" t="s">
        <v>89</v>
      </c>
      <c r="L34" s="238">
        <v>708</v>
      </c>
      <c r="M34" s="151"/>
      <c r="N34" s="145">
        <v>9</v>
      </c>
      <c r="O34" s="240" t="s">
        <v>89</v>
      </c>
      <c r="P34" s="238">
        <v>896</v>
      </c>
      <c r="Q34" s="151"/>
    </row>
    <row r="35" spans="1:19" ht="16.5" thickBot="1">
      <c r="A35" s="151"/>
      <c r="B35" s="213">
        <v>32</v>
      </c>
      <c r="C35" s="214" t="s">
        <v>88</v>
      </c>
      <c r="D35" s="215">
        <v>74.05</v>
      </c>
      <c r="E35" s="151"/>
      <c r="F35" s="144">
        <v>10</v>
      </c>
      <c r="G35" s="240" t="s">
        <v>47</v>
      </c>
      <c r="H35" s="238">
        <v>660</v>
      </c>
      <c r="I35" s="151"/>
      <c r="J35" s="144">
        <v>10</v>
      </c>
      <c r="K35" s="240" t="s">
        <v>47</v>
      </c>
      <c r="L35" s="238">
        <v>707</v>
      </c>
      <c r="M35" s="151"/>
      <c r="N35" s="212">
        <v>10</v>
      </c>
      <c r="O35" s="246" t="s">
        <v>111</v>
      </c>
      <c r="P35" s="247">
        <v>853</v>
      </c>
      <c r="Q35" s="151"/>
    </row>
    <row r="36" spans="1:19" ht="15.75">
      <c r="A36" s="151"/>
      <c r="B36" s="213">
        <v>33</v>
      </c>
      <c r="C36" s="214" t="s">
        <v>107</v>
      </c>
      <c r="D36" s="215">
        <v>73.45</v>
      </c>
      <c r="E36" s="151"/>
      <c r="F36" s="147">
        <v>11</v>
      </c>
      <c r="G36" s="242" t="s">
        <v>63</v>
      </c>
      <c r="H36" s="241">
        <v>643</v>
      </c>
      <c r="I36" s="151"/>
      <c r="J36" s="147">
        <v>11</v>
      </c>
      <c r="K36" s="240" t="s">
        <v>111</v>
      </c>
      <c r="L36" s="241">
        <v>697</v>
      </c>
      <c r="M36" s="151"/>
      <c r="N36" s="151"/>
      <c r="O36" s="151"/>
      <c r="P36" s="151"/>
      <c r="Q36" s="151"/>
      <c r="S36" s="3"/>
    </row>
    <row r="37" spans="1:19" ht="15.75">
      <c r="A37" s="151"/>
      <c r="B37" s="213">
        <v>34</v>
      </c>
      <c r="C37" s="214" t="s">
        <v>94</v>
      </c>
      <c r="D37" s="214">
        <v>72.91</v>
      </c>
      <c r="E37" s="151"/>
      <c r="F37" s="144">
        <v>12</v>
      </c>
      <c r="G37" s="240" t="s">
        <v>54</v>
      </c>
      <c r="H37" s="238">
        <v>622</v>
      </c>
      <c r="I37" s="151"/>
      <c r="J37" s="144">
        <v>12</v>
      </c>
      <c r="K37" s="240" t="s">
        <v>110</v>
      </c>
      <c r="L37" s="238">
        <v>693</v>
      </c>
      <c r="M37" s="151"/>
      <c r="N37" s="151"/>
      <c r="O37" s="151"/>
      <c r="P37" s="151"/>
      <c r="Q37" s="151"/>
      <c r="S37" s="3"/>
    </row>
    <row r="38" spans="1:19" ht="15.75">
      <c r="A38" s="151"/>
      <c r="B38" s="213">
        <v>35</v>
      </c>
      <c r="C38" s="214" t="s">
        <v>48</v>
      </c>
      <c r="D38" s="215">
        <v>72.680000000000007</v>
      </c>
      <c r="E38" s="151"/>
      <c r="F38" s="147">
        <v>13</v>
      </c>
      <c r="G38" s="240" t="s">
        <v>110</v>
      </c>
      <c r="H38" s="238">
        <v>612</v>
      </c>
      <c r="I38" s="151"/>
      <c r="J38" s="147">
        <v>13</v>
      </c>
      <c r="K38" s="240" t="s">
        <v>112</v>
      </c>
      <c r="L38" s="238">
        <v>690</v>
      </c>
      <c r="M38" s="151"/>
      <c r="N38" s="151"/>
      <c r="O38" s="151"/>
      <c r="P38" s="151"/>
      <c r="Q38" s="151"/>
      <c r="S38" s="3"/>
    </row>
    <row r="39" spans="1:19" ht="15.75">
      <c r="A39" s="151"/>
      <c r="B39" s="213">
        <v>36</v>
      </c>
      <c r="C39" s="214" t="s">
        <v>50</v>
      </c>
      <c r="D39" s="215">
        <v>72.56</v>
      </c>
      <c r="E39" s="151"/>
      <c r="F39" s="144">
        <v>14</v>
      </c>
      <c r="G39" s="240" t="s">
        <v>112</v>
      </c>
      <c r="H39" s="238">
        <v>611</v>
      </c>
      <c r="I39" s="151"/>
      <c r="J39" s="144">
        <v>14</v>
      </c>
      <c r="K39" s="240" t="s">
        <v>54</v>
      </c>
      <c r="L39" s="238">
        <v>649</v>
      </c>
      <c r="M39" s="151"/>
      <c r="N39" s="151"/>
      <c r="O39" s="151"/>
      <c r="P39" s="151"/>
      <c r="Q39" s="151"/>
      <c r="S39" s="3"/>
    </row>
    <row r="40" spans="1:19" ht="15.75">
      <c r="A40" s="151"/>
      <c r="B40" s="213">
        <v>37</v>
      </c>
      <c r="C40" s="214" t="s">
        <v>90</v>
      </c>
      <c r="D40" s="215">
        <v>68.209999999999994</v>
      </c>
      <c r="E40" s="151"/>
      <c r="F40" s="147">
        <v>15</v>
      </c>
      <c r="G40" s="240" t="s">
        <v>48</v>
      </c>
      <c r="H40" s="238">
        <v>609</v>
      </c>
      <c r="I40" s="151"/>
      <c r="J40" s="147">
        <v>15</v>
      </c>
      <c r="K40" s="240" t="s">
        <v>88</v>
      </c>
      <c r="L40" s="238">
        <v>647</v>
      </c>
      <c r="M40" s="151"/>
      <c r="N40" s="151"/>
      <c r="O40" s="151"/>
      <c r="P40" s="151"/>
      <c r="Q40" s="151"/>
      <c r="S40" s="3"/>
    </row>
    <row r="41" spans="1:19" ht="15.75">
      <c r="A41" s="151"/>
      <c r="B41" s="213">
        <v>38</v>
      </c>
      <c r="C41" s="214" t="s">
        <v>108</v>
      </c>
      <c r="D41" s="215">
        <v>65.239999999999995</v>
      </c>
      <c r="E41" s="151"/>
      <c r="F41" s="144">
        <v>16</v>
      </c>
      <c r="G41" s="242" t="s">
        <v>56</v>
      </c>
      <c r="H41" s="241">
        <v>608</v>
      </c>
      <c r="I41" s="151"/>
      <c r="J41" s="144">
        <v>16</v>
      </c>
      <c r="K41" s="242" t="s">
        <v>56</v>
      </c>
      <c r="L41" s="241">
        <v>638</v>
      </c>
      <c r="M41" s="151"/>
      <c r="N41" s="151"/>
      <c r="O41" s="151"/>
      <c r="P41" s="151"/>
      <c r="Q41" s="151"/>
      <c r="S41" s="3"/>
    </row>
    <row r="42" spans="1:19" ht="15.75">
      <c r="A42" s="151"/>
      <c r="B42" s="151"/>
      <c r="C42" s="151"/>
      <c r="D42" s="151"/>
      <c r="E42" s="151"/>
      <c r="F42" s="147">
        <v>17</v>
      </c>
      <c r="G42" s="240" t="s">
        <v>107</v>
      </c>
      <c r="H42" s="238">
        <v>600</v>
      </c>
      <c r="I42" s="151"/>
      <c r="J42" s="147">
        <v>17</v>
      </c>
      <c r="K42" s="240" t="s">
        <v>107</v>
      </c>
      <c r="L42" s="238">
        <v>634</v>
      </c>
      <c r="M42" s="151"/>
      <c r="N42" s="151"/>
      <c r="O42" s="151"/>
      <c r="P42" s="151"/>
      <c r="Q42" s="151"/>
      <c r="S42" s="3"/>
    </row>
    <row r="43" spans="1:19" ht="15.75">
      <c r="A43" s="151"/>
      <c r="B43" s="151"/>
      <c r="C43" s="151"/>
      <c r="D43" s="151"/>
      <c r="E43" s="151"/>
      <c r="F43" s="144">
        <v>18</v>
      </c>
      <c r="G43" s="240" t="s">
        <v>88</v>
      </c>
      <c r="H43" s="238">
        <v>597</v>
      </c>
      <c r="I43" s="151"/>
      <c r="J43" s="144">
        <v>18</v>
      </c>
      <c r="K43" s="240" t="s">
        <v>50</v>
      </c>
      <c r="L43" s="238">
        <v>626</v>
      </c>
      <c r="M43" s="151"/>
      <c r="N43" s="151"/>
      <c r="O43" s="151"/>
      <c r="P43" s="151"/>
      <c r="Q43" s="151"/>
      <c r="S43" s="3"/>
    </row>
    <row r="44" spans="1:19" ht="15.75">
      <c r="A44" s="151"/>
      <c r="B44" s="151"/>
      <c r="C44" s="151"/>
      <c r="D44" s="151"/>
      <c r="E44" s="151"/>
      <c r="F44" s="147">
        <v>19</v>
      </c>
      <c r="G44" s="240" t="s">
        <v>50</v>
      </c>
      <c r="H44" s="238">
        <v>593</v>
      </c>
      <c r="I44" s="151"/>
      <c r="J44" s="147">
        <v>19</v>
      </c>
      <c r="K44" s="240" t="s">
        <v>48</v>
      </c>
      <c r="L44" s="238">
        <v>612</v>
      </c>
      <c r="M44" s="151"/>
      <c r="N44" s="151"/>
      <c r="O44" s="151"/>
      <c r="P44" s="151"/>
      <c r="Q44" s="151"/>
      <c r="S44" s="3"/>
    </row>
    <row r="45" spans="1:19" ht="15.75">
      <c r="A45" s="151"/>
      <c r="B45" s="151"/>
      <c r="C45" s="151"/>
      <c r="D45" s="151"/>
      <c r="E45" s="151"/>
      <c r="F45" s="147">
        <v>20</v>
      </c>
      <c r="G45" s="240" t="s">
        <v>90</v>
      </c>
      <c r="H45" s="238">
        <v>583</v>
      </c>
      <c r="I45" s="151"/>
      <c r="J45" s="147">
        <v>20</v>
      </c>
      <c r="K45" s="240" t="s">
        <v>108</v>
      </c>
      <c r="L45" s="238">
        <v>565</v>
      </c>
      <c r="M45" s="151"/>
      <c r="N45" s="151"/>
      <c r="O45" s="151"/>
      <c r="P45" s="151"/>
      <c r="Q45" s="151"/>
      <c r="S45" s="3"/>
    </row>
    <row r="46" spans="1:19" ht="16.5" thickBot="1">
      <c r="A46" s="151"/>
      <c r="B46" s="151"/>
      <c r="C46" s="151"/>
      <c r="D46" s="151"/>
      <c r="E46" s="151"/>
      <c r="F46" s="212">
        <v>21</v>
      </c>
      <c r="G46" s="246" t="s">
        <v>108</v>
      </c>
      <c r="H46" s="247">
        <v>531</v>
      </c>
      <c r="I46" s="151"/>
      <c r="J46" s="146">
        <v>21</v>
      </c>
      <c r="K46" s="246" t="s">
        <v>90</v>
      </c>
      <c r="L46" s="247">
        <v>563</v>
      </c>
      <c r="M46" s="151"/>
      <c r="N46" s="151"/>
      <c r="O46" s="151"/>
      <c r="P46" s="151"/>
      <c r="Q46" s="151"/>
      <c r="S46" s="3"/>
    </row>
    <row r="47" spans="1:19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9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</sheetData>
  <sortState ref="S26:T35">
    <sortCondition descending="1" ref="T26:T35"/>
  </sortState>
  <mergeCells count="19">
    <mergeCell ref="F25:H25"/>
    <mergeCell ref="J25:L25"/>
    <mergeCell ref="N25:P25"/>
    <mergeCell ref="F19:H19"/>
    <mergeCell ref="J19:L19"/>
    <mergeCell ref="N19:P19"/>
    <mergeCell ref="B2:D2"/>
    <mergeCell ref="J2:L2"/>
    <mergeCell ref="N2:P2"/>
    <mergeCell ref="J4:L4"/>
    <mergeCell ref="N4:P4"/>
    <mergeCell ref="F2:H2"/>
    <mergeCell ref="F4:H4"/>
    <mergeCell ref="F8:H8"/>
    <mergeCell ref="J8:L8"/>
    <mergeCell ref="N8:P8"/>
    <mergeCell ref="F14:H14"/>
    <mergeCell ref="J14:L14"/>
    <mergeCell ref="N14:P14"/>
  </mergeCells>
  <phoneticPr fontId="2" type="noConversion"/>
  <pageMargins left="0.75" right="0.75" top="1" bottom="1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Notas</vt:lpstr>
      <vt:lpstr>Murgas</vt:lpstr>
      <vt:lpstr>Lubolos</vt:lpstr>
      <vt:lpstr>Parodistas</vt:lpstr>
      <vt:lpstr>Humoristas</vt:lpstr>
      <vt:lpstr>Revistas</vt:lpstr>
      <vt:lpstr>Totales Generales</vt:lpstr>
    </vt:vector>
  </TitlesOfParts>
  <Company>Carnaval del Futuro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2006-03-16T23:00:51Z</cp:lastPrinted>
  <dcterms:created xsi:type="dcterms:W3CDTF">2005-01-03T21:55:19Z</dcterms:created>
  <dcterms:modified xsi:type="dcterms:W3CDTF">2022-03-30T21:41:49Z</dcterms:modified>
</cp:coreProperties>
</file>